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1.xml" ContentType="application/vnd.ms-office.chartcolorstyle+xml"/>
  <Override PartName="/xl/charts/style1.xml" ContentType="application/vnd.ms-office.chartstyle+xml"/>
  <Override PartName="/xl/tables/table3.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3815" windowHeight="17100" activeTab="0"/>
  </bookViews>
  <sheets>
    <sheet name="Start" sheetId="4" r:id="rId1"/>
    <sheet name="Expenses" sheetId="1" r:id="rId2"/>
    <sheet name="Income" sheetId="2" r:id="rId3"/>
    <sheet name="Summary" sheetId="3" r:id="rId4"/>
    <sheet name="Details" sheetId="5" r:id="rId5"/>
    <sheet name="BBQ Estimate" sheetId="6" r:id="rId6"/>
    <sheet name="Notes" sheetId="7" r:id="rId7"/>
  </sheets>
  <definedNames>
    <definedName name="_xlnm.Print_Area" localSheetId="2">'Income'!$B$1:$G$23</definedName>
    <definedName name="_xlnm.Print_Area" localSheetId="3">'Summary'!$B$1:$D$31</definedName>
  </definedNames>
  <calcPr calcId="162913"/>
  <extLst/>
</workbook>
</file>

<file path=xl/sharedStrings.xml><?xml version="1.0" encoding="utf-8"?>
<sst xmlns="http://schemas.openxmlformats.org/spreadsheetml/2006/main" count="230" uniqueCount="179">
  <si>
    <t>Room and hall fees</t>
  </si>
  <si>
    <t>Tables and chairs</t>
  </si>
  <si>
    <t>Estimated</t>
  </si>
  <si>
    <t>Actual</t>
  </si>
  <si>
    <t>Food</t>
  </si>
  <si>
    <t>Decorations</t>
  </si>
  <si>
    <t>Flowers</t>
  </si>
  <si>
    <t>Balloons</t>
  </si>
  <si>
    <t>Paper supplies</t>
  </si>
  <si>
    <t>Photocopying/Printing</t>
  </si>
  <si>
    <t>Postage</t>
  </si>
  <si>
    <t>Gifts</t>
  </si>
  <si>
    <t>Miscellaneous</t>
  </si>
  <si>
    <t>Transportation</t>
  </si>
  <si>
    <t>Stationery supplies</t>
  </si>
  <si>
    <t>Total Expenses</t>
  </si>
  <si>
    <t>Admissions</t>
  </si>
  <si>
    <t>Total income</t>
  </si>
  <si>
    <t>Total expenses</t>
  </si>
  <si>
    <t>Total profit (or loss)</t>
  </si>
  <si>
    <t>Items @</t>
  </si>
  <si>
    <t>Ribbons/Plaques/Trophies</t>
  </si>
  <si>
    <t>Exhibitors/vendors</t>
  </si>
  <si>
    <t>Sale of items</t>
  </si>
  <si>
    <t>Total</t>
  </si>
  <si>
    <t xml:space="preserve"> Expenses</t>
  </si>
  <si>
    <t xml:space="preserve"> Income</t>
  </si>
  <si>
    <t>Profit-Loss Summary</t>
  </si>
  <si>
    <t>Total Income</t>
  </si>
  <si>
    <r>
      <t>Estimated</t>
    </r>
    <r>
      <rPr>
        <b/>
        <sz val="14"/>
        <color theme="3"/>
        <rFont val="Century Gothic"/>
        <family val="2"/>
        <scheme val="minor"/>
      </rPr>
      <t xml:space="preserve"> Total</t>
    </r>
  </si>
  <si>
    <r>
      <t xml:space="preserve">Actual </t>
    </r>
    <r>
      <rPr>
        <b/>
        <sz val="14"/>
        <color theme="3"/>
        <rFont val="Century Gothic"/>
        <family val="2"/>
        <scheme val="minor"/>
      </rPr>
      <t>Total</t>
    </r>
  </si>
  <si>
    <t xml:space="preserve"> </t>
  </si>
  <si>
    <r>
      <t xml:space="preserve">Estimated </t>
    </r>
    <r>
      <rPr>
        <b/>
        <sz val="14"/>
        <color theme="3"/>
        <rFont val="Century Gothic"/>
        <family val="2"/>
        <scheme val="minor"/>
      </rPr>
      <t>Total</t>
    </r>
  </si>
  <si>
    <r>
      <t xml:space="preserve">Estimated  </t>
    </r>
    <r>
      <rPr>
        <b/>
        <sz val="14"/>
        <color theme="3"/>
        <rFont val="Century Gothic"/>
        <family val="2"/>
        <scheme val="minor"/>
      </rPr>
      <t>Total</t>
    </r>
  </si>
  <si>
    <t>Use this Event Budget workbook to track Expenses incurred and Income earned through an event.</t>
  </si>
  <si>
    <t>Fill in Event Name and enter details in tables in Expenses worksheet and Income worksheet.</t>
  </si>
  <si>
    <t>Total Expenses and Total Income are auto calculated.</t>
  </si>
  <si>
    <t>Note: </t>
  </si>
  <si>
    <t>Enter Estimated and Actual incomes from each category in respective tables in this worksheet. Total Income is auto calculated. Helpful instructions on how to use this worksheet are in cells in this column. Arrow down to get started.</t>
  </si>
  <si>
    <t>Profit &amp; Loss Summary and Chart showing Total Income and Expenses are auto updated in this worksheet. Helpful instructions on how to use this worksheet are in cells in this column. Arrow down to get started.</t>
  </si>
  <si>
    <t>Clustered column chart showing Estimated and Actual Total Income and Total Expenses comparison is in this cell.</t>
  </si>
  <si>
    <t>Profit &amp; Loss Summary and Chart are auto updated in Summary worksheet.</t>
  </si>
  <si>
    <t>Event Name is auto updated in cell at right.</t>
  </si>
  <si>
    <t>Income label is in cell F3.</t>
  </si>
  <si>
    <t>Estimated label is in cell F4 and Actual label in cell G4.</t>
  </si>
  <si>
    <t>Admissions label is in cell at right.</t>
  </si>
  <si>
    <t>Type</t>
  </si>
  <si>
    <t>Price</t>
  </si>
  <si>
    <t>Total Income label is in cell at right. Estimated Total Income is auto calculated in cell F5. Actual Total Income and data bar depicting Actual Total Income are auto updated in cell G5.</t>
  </si>
  <si>
    <t>Enter Estimated and Actual number of Admissions with ticket rates in table starting in cell at right. Estimated and Actual Income from Admissions is auto calculated. Next instruction is in cell A12.</t>
  </si>
  <si>
    <t>Exhibitors or Vendors label is in cell at right.</t>
  </si>
  <si>
    <t>Enter Estimated and Actual number of exhibitors and vendors and booth rates in table starting in cell at right. Estimated and Actual Income are auto calculated. Next instruction is in cell A24.</t>
  </si>
  <si>
    <t>Sale of items label is in cell at right.</t>
  </si>
  <si>
    <t>Enter Estimated and Actual number of items sold and item rates in table starting in cell at right. Estimated and Actual Income are auto calculated.</t>
  </si>
  <si>
    <t>Profit-Loss Summary label is in cell C3. Next instruction is in cell A5.</t>
  </si>
  <si>
    <t>Total table starting in cell at right is auto updated. Next instruction is in cell A9.</t>
  </si>
  <si>
    <t>Clustered column chart showing Estimated and Actual Total Income and Total Expenses comparison is in cell at right.</t>
  </si>
  <si>
    <t>Venue Staff</t>
  </si>
  <si>
    <t>Security</t>
  </si>
  <si>
    <t>Venue</t>
  </si>
  <si>
    <t>Drinks - non alcoholic</t>
  </si>
  <si>
    <t>Drinks - alcoholic</t>
  </si>
  <si>
    <t>Prizes/Gifts</t>
  </si>
  <si>
    <t>Promotions</t>
  </si>
  <si>
    <t>Expenses - details</t>
  </si>
  <si>
    <t>ITEM #</t>
  </si>
  <si>
    <t>Payable to</t>
  </si>
  <si>
    <t xml:space="preserve">Amount $ </t>
  </si>
  <si>
    <t xml:space="preserve">Date paid </t>
  </si>
  <si>
    <t>Cutlery and plates etc</t>
  </si>
  <si>
    <t>Cleaning equipment</t>
  </si>
  <si>
    <t>Ticketing costs</t>
  </si>
  <si>
    <t>Tablecloths &amp; serviettes</t>
  </si>
  <si>
    <t>Serving equipment</t>
  </si>
  <si>
    <t>Sound Equipment</t>
  </si>
  <si>
    <t>Lighting equipment</t>
  </si>
  <si>
    <t>Facebook ads</t>
  </si>
  <si>
    <t>Instagram ads</t>
  </si>
  <si>
    <t xml:space="preserve">Description (What you actually purchased) </t>
  </si>
  <si>
    <t xml:space="preserve">Notes (invoice number, receipt numbers, problems etc) </t>
  </si>
  <si>
    <t xml:space="preserve">Category (from Expenses page) </t>
  </si>
  <si>
    <t>Furniture</t>
  </si>
  <si>
    <t>ECU Member @</t>
  </si>
  <si>
    <t>Guild Casuals cost $41.50/hour</t>
  </si>
  <si>
    <t>Standard DJ fees are $40/hour, WAAPA student $50-60/hour</t>
  </si>
  <si>
    <t>Licenses (i.e Movie License)</t>
  </si>
  <si>
    <t>QTY</t>
  </si>
  <si>
    <t>Quoted Price</t>
  </si>
  <si>
    <t>Total Cost</t>
  </si>
  <si>
    <t>Beef Sausages</t>
  </si>
  <si>
    <t>Chicken Sausages</t>
  </si>
  <si>
    <t>Buns</t>
  </si>
  <si>
    <t>Mustard (L)</t>
  </si>
  <si>
    <t>Serviettes (100pk)</t>
  </si>
  <si>
    <t>Glad,BBQ foil tray, 4's</t>
  </si>
  <si>
    <t>Drinks</t>
  </si>
  <si>
    <t>Hallal Beef Sausages</t>
  </si>
  <si>
    <t>Vegeterian Patties</t>
  </si>
  <si>
    <t>Round Rolls</t>
  </si>
  <si>
    <t>Gluten Free Rolls</t>
  </si>
  <si>
    <t>Tomato Sauce (Hnz 1L)</t>
  </si>
  <si>
    <t>Sliced Onions / 6kg Bag</t>
  </si>
  <si>
    <t>Greek Salad</t>
  </si>
  <si>
    <t>Potato Salad</t>
  </si>
  <si>
    <t>Handy Latex Glove (50's)</t>
  </si>
  <si>
    <t>Casuals - per hour cost</t>
  </si>
  <si>
    <t>Please remember to include/remove ticketing fee costs</t>
  </si>
  <si>
    <t>Ticket Price</t>
  </si>
  <si>
    <t>Non-ECU Member @</t>
  </si>
  <si>
    <t>Hot Dog @</t>
  </si>
  <si>
    <t>Description #150 BBQ</t>
  </si>
  <si>
    <t>Event Budget for Example BBQ</t>
  </si>
  <si>
    <t>Common FAQ's</t>
  </si>
  <si>
    <t>Can we get external catering?</t>
  </si>
  <si>
    <t>What do they need to come on campus?</t>
  </si>
  <si>
    <t>Can we serve alcohol outside of the Tavern?</t>
  </si>
  <si>
    <t>Can I have non-ECU students attend?</t>
  </si>
  <si>
    <t>Medals</t>
  </si>
  <si>
    <t>Glass Awards</t>
  </si>
  <si>
    <t>T-Shirts / Polos</t>
  </si>
  <si>
    <t>Frames</t>
  </si>
  <si>
    <t>Kmart/Officeworks</t>
  </si>
  <si>
    <t>Wangara Trophies</t>
  </si>
  <si>
    <t>Stickers</t>
  </si>
  <si>
    <t>Pull Up Banner</t>
  </si>
  <si>
    <t>Vinyl Banner</t>
  </si>
  <si>
    <t>Officeworks</t>
  </si>
  <si>
    <t>Vistaprint</t>
  </si>
  <si>
    <t>Business Cards</t>
  </si>
  <si>
    <t>M&amp;M Promotions</t>
  </si>
  <si>
    <t>Istick</t>
  </si>
  <si>
    <t>$&gt;50</t>
  </si>
  <si>
    <t>$&gt;16</t>
  </si>
  <si>
    <t>$8-$20</t>
  </si>
  <si>
    <t>from $35</t>
  </si>
  <si>
    <t>from $20</t>
  </si>
  <si>
    <t>from $90</t>
  </si>
  <si>
    <t>Tablecloth custom</t>
  </si>
  <si>
    <t>Clearbridge</t>
  </si>
  <si>
    <t>PhotoBooths</t>
  </si>
  <si>
    <t>ChromaBooth</t>
  </si>
  <si>
    <t>Karaoke Machine Hire - easier and cheaper option is to use a laptop via youtube and speakers</t>
  </si>
  <si>
    <t>Teardrop Falgs</t>
  </si>
  <si>
    <t>VividAds</t>
  </si>
  <si>
    <t>from $212</t>
  </si>
  <si>
    <t>from $150</t>
  </si>
  <si>
    <t>from $450/3 hours</t>
  </si>
  <si>
    <t>Can I get animals on campus?</t>
  </si>
  <si>
    <t>Yes you can have an external caterer however they must have a registered ABN, catering licence from the relevant city (City of Joondalup, City of Stirling or City of Bunbury) and Public Liability Insurance. We do however recommend you get a quote from an on-campus supplier in the first instance as its a lot easier to use existing vendors.</t>
  </si>
  <si>
    <t xml:space="preserve">They will need to complete the ECU External vendor inductions here, they can complete it as a consultant: https://ecu.mobilise-me.com/Login   </t>
  </si>
  <si>
    <t>Club events mus have a minimum of 50% ECU Students attend. We encourage you to add Student ID number as a field in your ticketing system so you can ensure you are delivering services to ECU Students.</t>
  </si>
  <si>
    <t>Some animals are permitted but must be cleared by CSO in advance. Every external vendor needs a current certificate of Public Liability, that way if something happens to a student whilst they are using the vendors equipment or under instructions of the vendor you are not liable for damages - the external vendor is and is appropriately insured.</t>
  </si>
  <si>
    <t>from $9 each</t>
  </si>
  <si>
    <t>DJ Decks and Silent Disco</t>
  </si>
  <si>
    <t>Popcorn Machine</t>
  </si>
  <si>
    <t>Fairy Floss Machine</t>
  </si>
  <si>
    <t>Marquees</t>
  </si>
  <si>
    <t>Trestles</t>
  </si>
  <si>
    <t>Tables</t>
  </si>
  <si>
    <t xml:space="preserve">Items owned by the Guild that may be loaned upon approval. </t>
  </si>
  <si>
    <t>Speakers and Mics</t>
  </si>
  <si>
    <t>Eskies</t>
  </si>
  <si>
    <t>Estimated Costs. These are not definitive costs but can give you an idea for your event planning.</t>
  </si>
  <si>
    <t>$35 - $60</t>
  </si>
  <si>
    <t>* For small BBQ's QTY100 and under you could purchase cheaper sausages from Spudshed/Coles</t>
  </si>
  <si>
    <t>** Minimum 3 people are required to run an effective BBQ. One person cooking, one taking payment and one serving. Everyone running the BBQ should have an AHA Covid Certificate. If you do not have one they are $18 each. https://hospitalityhygiene.com/aha-covid-19-hospitality-tourism-hygiene-course/</t>
  </si>
  <si>
    <t>Based on Café 6/ Cafe 10 order costs</t>
  </si>
  <si>
    <t xml:space="preserve">There is also a "Notes" page with estimated costs based on our commonly used suppliers that you can use if you are unsure. </t>
  </si>
  <si>
    <t xml:space="preserve">BBQ Estimate tab has been included to show you the estimated costs of running a BBQ on campus. </t>
  </si>
  <si>
    <t>Guild Event Planner</t>
  </si>
  <si>
    <t>Catering</t>
  </si>
  <si>
    <t>Other Expenses</t>
  </si>
  <si>
    <t>Type Item Here</t>
  </si>
  <si>
    <t>Estimated medals cost $9-$20, Awards from $35</t>
  </si>
  <si>
    <t>Lights</t>
  </si>
  <si>
    <t xml:space="preserve">All items used at ECU must be tested and tagged. If your item is tested and tagged current, you can use it. If not it won't be permitted at ECU. </t>
  </si>
  <si>
    <t>Can I bring my own speaker or equipment from home?</t>
  </si>
  <si>
    <t xml:space="preserve">You can apply with CSO for a Small Functions exemption however there are strict rules regarding capacity,  time and RSA's and you will not be able to sell it. https://www.dlgsc.wa.gov.au/department/publications/publication/exemptions-to-the-liquor-control-act-1988-policy </t>
  </si>
  <si>
    <t>https://www.teeshirtrepublic.com.au/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</si>
</sst>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4" formatCode="_-&quot;$&quot;* #,##0.00_-;\-&quot;$&quot;* #,##0.00_-;_-&quot;$&quot;* &quot;-&quot;??_-;_-@_-"/>
    <numFmt numFmtId="164" formatCode="&quot;$&quot;#,##0.00"/>
    <numFmt numFmtId="177" formatCode="General"/>
    <numFmt numFmtId="178" formatCode="\$#,##0.00"/>
  </numFmts>
  <fonts count="40">
    <font>
      <sz val="12"/>
      <name val="Century Gothic"/>
      <family val="2"/>
      <scheme val="minor"/>
    </font>
    <font>
      <sz val="10"/>
      <name val="Arial"/>
      <family val="2"/>
    </font>
    <font>
      <sz val="8"/>
      <name val="Arial"/>
      <family val="2"/>
    </font>
    <font>
      <sz val="10"/>
      <name val="Century Gothic"/>
      <family val="2"/>
      <scheme val="minor"/>
    </font>
    <font>
      <sz val="9"/>
      <name val="Century Gothic"/>
      <family val="2"/>
      <scheme val="minor"/>
    </font>
    <font>
      <sz val="8"/>
      <color theme="7" tint="-0.24993999302387238"/>
      <name val="Century Gothic"/>
      <family val="2"/>
      <scheme val="minor"/>
    </font>
    <font>
      <b/>
      <sz val="8"/>
      <color theme="7" tint="-0.24993999302387238"/>
      <name val="Century Gothic"/>
      <family val="1"/>
      <scheme val="major"/>
    </font>
    <font>
      <b/>
      <sz val="14"/>
      <color theme="0"/>
      <name val="Century Gothic"/>
      <family val="2"/>
      <scheme val="minor"/>
    </font>
    <font>
      <b/>
      <sz val="28"/>
      <color theme="0"/>
      <name val="Century Gothic"/>
      <family val="1"/>
      <scheme val="major"/>
    </font>
    <font>
      <b/>
      <sz val="14"/>
      <color theme="3"/>
      <name val="Century Gothic"/>
      <family val="2"/>
      <scheme val="minor"/>
    </font>
    <font>
      <b/>
      <sz val="14"/>
      <color theme="7"/>
      <name val="Century Gothic"/>
      <family val="2"/>
      <scheme val="minor"/>
    </font>
    <font>
      <sz val="10"/>
      <color theme="7"/>
      <name val="Century Gothic"/>
      <family val="2"/>
      <scheme val="minor"/>
    </font>
    <font>
      <b/>
      <sz val="32"/>
      <name val="Century Gothic"/>
      <family val="1"/>
      <scheme val="major"/>
    </font>
    <font>
      <b/>
      <sz val="14"/>
      <color theme="3"/>
      <name val="Calibri"/>
      <family val="2"/>
    </font>
    <font>
      <b/>
      <sz val="12"/>
      <color theme="3"/>
      <name val="Century Gothic"/>
      <family val="2"/>
      <scheme val="minor"/>
    </font>
    <font>
      <b/>
      <sz val="12"/>
      <color theme="7"/>
      <name val="Century Gothic"/>
      <family val="2"/>
      <scheme val="minor"/>
    </font>
    <font>
      <b/>
      <sz val="48"/>
      <color theme="0"/>
      <name val="Century Gothic"/>
      <family val="1"/>
      <scheme val="major"/>
    </font>
    <font>
      <sz val="10"/>
      <color theme="0"/>
      <name val="Century Gothic"/>
      <family val="2"/>
      <scheme val="minor"/>
    </font>
    <font>
      <b/>
      <sz val="13"/>
      <color theme="3"/>
      <name val="Century Gothic"/>
      <family val="2"/>
      <scheme val="minor"/>
    </font>
    <font>
      <sz val="11"/>
      <color theme="0"/>
      <name val="Calibri"/>
      <family val="2"/>
    </font>
    <font>
      <sz val="11"/>
      <name val="Century Gothic"/>
      <family val="2"/>
      <scheme val="minor"/>
    </font>
    <font>
      <b/>
      <sz val="11"/>
      <name val="Century Gothic"/>
      <family val="2"/>
      <scheme val="minor"/>
    </font>
    <font>
      <b/>
      <sz val="18"/>
      <name val="Century Gothic"/>
      <family val="2"/>
      <scheme val="minor"/>
    </font>
    <font>
      <b/>
      <sz val="12"/>
      <name val="Century Gothic"/>
      <family val="2"/>
      <scheme val="minor"/>
    </font>
    <font>
      <b/>
      <sz val="36"/>
      <color theme="0"/>
      <name val="Century Gothic"/>
      <family val="1"/>
      <scheme val="major"/>
    </font>
    <font>
      <b/>
      <sz val="11"/>
      <color rgb="FF7030A0"/>
      <name val="Century Gothic"/>
      <family val="2"/>
      <scheme val="minor"/>
    </font>
    <font>
      <b/>
      <sz val="12"/>
      <name val="Arial"/>
      <family val="2"/>
    </font>
    <font>
      <sz val="12"/>
      <name val="Arial"/>
      <family val="2"/>
    </font>
    <font>
      <b/>
      <sz val="10"/>
      <color theme="7" tint="-0.24993999302387238"/>
      <name val="Century Gothic"/>
      <family val="2"/>
      <scheme val="minor"/>
    </font>
    <font>
      <b/>
      <sz val="16"/>
      <color rgb="FF0070C0"/>
      <name val="Century Gothic"/>
      <family val="2"/>
      <scheme val="major"/>
    </font>
    <font>
      <u val="single"/>
      <sz val="12"/>
      <color theme="10"/>
      <name val="Century Gothic"/>
      <family val="2"/>
      <scheme val="minor"/>
    </font>
    <font>
      <b/>
      <sz val="12"/>
      <color theme="0"/>
      <name val="Century Gothic"/>
      <family val="2"/>
      <scheme val="minor"/>
    </font>
    <font>
      <b/>
      <sz val="16"/>
      <color rgb="FF002060"/>
      <name val="Century Gothic"/>
      <family val="2"/>
      <scheme val="major"/>
    </font>
    <font>
      <sz val="10"/>
      <color rgb="FFFF0000"/>
      <name val="Century Gothic"/>
      <family val="2"/>
      <scheme val="minor"/>
    </font>
    <font>
      <b/>
      <sz val="32"/>
      <color rgb="FFFF0000"/>
      <name val="Century Gothic"/>
      <family val="2"/>
      <scheme val="major"/>
    </font>
    <font>
      <sz val="12"/>
      <color rgb="FFFF0000"/>
      <name val="Century Gothic"/>
      <family val="2"/>
      <scheme val="minor"/>
    </font>
    <font>
      <b/>
      <sz val="36"/>
      <color rgb="FF0070C0"/>
      <name val="Century Gothic"/>
      <family val="1"/>
      <scheme val="major"/>
    </font>
    <font>
      <strike/>
      <sz val="12"/>
      <name val="Arial"/>
      <family val="2"/>
    </font>
    <font>
      <sz val="12"/>
      <color theme="1"/>
      <name val="+mn-cs"/>
      <family val="2"/>
    </font>
    <font>
      <b/>
      <sz val="12"/>
      <color theme="3"/>
      <name val="Century Gothic"/>
      <family val="2"/>
    </font>
  </fonts>
  <fills count="13">
    <fill>
      <patternFill/>
    </fill>
    <fill>
      <patternFill patternType="gray125"/>
    </fill>
    <fill>
      <patternFill patternType="solid">
        <fgColor theme="7"/>
        <bgColor indexed="64"/>
      </patternFill>
    </fill>
    <fill>
      <patternFill patternType="solid">
        <fgColor theme="3"/>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2" tint="0.7999799847602844"/>
        <bgColor indexed="64"/>
      </patternFill>
    </fill>
    <fill>
      <patternFill patternType="solid">
        <fgColor theme="0"/>
        <bgColor indexed="64"/>
      </patternFill>
    </fill>
    <fill>
      <patternFill patternType="solid">
        <fgColor theme="1"/>
        <bgColor indexed="64"/>
      </patternFill>
    </fill>
    <fill>
      <patternFill patternType="solid">
        <fgColor theme="5" tint="-0.24997000396251678"/>
        <bgColor indexed="64"/>
      </patternFill>
    </fill>
    <fill>
      <patternFill patternType="solid">
        <fgColor rgb="FFFF0000"/>
        <bgColor indexed="64"/>
      </patternFill>
    </fill>
    <fill>
      <patternFill patternType="solid">
        <fgColor rgb="FF0070C0"/>
        <bgColor indexed="64"/>
      </patternFill>
    </fill>
    <fill>
      <patternFill patternType="solid">
        <fgColor theme="3" tint="0.39998000860214233"/>
        <bgColor indexed="64"/>
      </patternFill>
    </fill>
  </fills>
  <borders count="21">
    <border>
      <left/>
      <right/>
      <top/>
      <bottom/>
      <diagonal/>
    </border>
    <border>
      <left/>
      <right/>
      <top style="thin">
        <color theme="7"/>
      </top>
      <bottom style="thin">
        <color theme="7"/>
      </bottom>
    </border>
    <border>
      <left/>
      <right/>
      <top/>
      <bottom style="thick">
        <color theme="4" tint="0.49998000264167786"/>
      </bottom>
    </border>
    <border>
      <left/>
      <right/>
      <top/>
      <bottom style="thin">
        <color theme="3"/>
      </bottom>
    </border>
    <border>
      <left/>
      <right/>
      <top/>
      <bottom style="medium">
        <color theme="3"/>
      </bottom>
    </border>
    <border>
      <left/>
      <right/>
      <top/>
      <bottom style="thin"/>
    </border>
    <border>
      <left style="thin"/>
      <right style="thin"/>
      <top/>
      <bottom style="thin"/>
    </border>
    <border>
      <left style="thin"/>
      <right style="thin"/>
      <top style="thin"/>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color theme="3"/>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39">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lignment horizontal="right" vertical="center"/>
      <protection/>
    </xf>
    <xf numFmtId="0" fontId="8" fillId="2" borderId="0">
      <alignment horizontal="center" vertical="center"/>
      <protection/>
    </xf>
    <xf numFmtId="164" fontId="15" fillId="0" borderId="0">
      <alignment vertical="center"/>
      <protection/>
    </xf>
    <xf numFmtId="0" fontId="9" fillId="0" borderId="0">
      <alignment horizontal="right" vertical="center"/>
      <protection/>
    </xf>
    <xf numFmtId="0" fontId="7" fillId="3" borderId="0">
      <alignment horizontal="left" vertical="center"/>
      <protection/>
    </xf>
    <xf numFmtId="164" fontId="6" fillId="0" borderId="1">
      <alignment horizontal="right" vertical="center"/>
      <protection/>
    </xf>
    <xf numFmtId="164" fontId="5" fillId="4" borderId="0">
      <alignment horizontal="right" vertical="center"/>
      <protection/>
    </xf>
    <xf numFmtId="164" fontId="5" fillId="0" borderId="0">
      <alignment horizontal="right" vertical="center"/>
      <protection/>
    </xf>
    <xf numFmtId="164" fontId="7" fillId="3" borderId="0">
      <alignment horizontal="right" vertical="center"/>
      <protection/>
    </xf>
    <xf numFmtId="0" fontId="10" fillId="0" borderId="0">
      <alignment horizontal="left" vertical="center"/>
      <protection/>
    </xf>
    <xf numFmtId="164" fontId="15" fillId="0" borderId="0">
      <alignment vertical="center"/>
      <protection/>
    </xf>
    <xf numFmtId="0" fontId="13" fillId="0" borderId="0">
      <alignment horizontal="left" vertical="center"/>
      <protection/>
    </xf>
    <xf numFmtId="164" fontId="0" fillId="0" borderId="0">
      <alignment/>
      <protection/>
    </xf>
    <xf numFmtId="164" fontId="14" fillId="0" borderId="0">
      <alignment horizontal="right" vertical="center"/>
      <protection/>
    </xf>
    <xf numFmtId="164" fontId="14" fillId="0" borderId="0">
      <alignment vertical="center"/>
      <protection/>
    </xf>
    <xf numFmtId="164" fontId="14" fillId="0" borderId="0">
      <alignment horizontal="left" vertical="center"/>
      <protection/>
    </xf>
    <xf numFmtId="0" fontId="9" fillId="0" borderId="0">
      <alignment horizontal="left" vertical="center"/>
      <protection/>
    </xf>
    <xf numFmtId="0" fontId="18" fillId="0" borderId="2" applyNumberFormat="0" applyFill="0" applyAlignment="0" applyProtection="0"/>
    <xf numFmtId="0" fontId="30" fillId="0" borderId="0" applyNumberFormat="0" applyFill="0" applyBorder="0" applyProtection="0">
      <alignment/>
    </xf>
  </cellStyleXfs>
  <cellXfs count="171">
    <xf numFmtId="0" fontId="0" fillId="0" borderId="0" xfId="0" applyAlignment="1">
      <alignment wrapText="1"/>
    </xf>
    <xf numFmtId="0" fontId="3" fillId="0" borderId="0" xfId="0" applyFont="1" applyFill="1" applyBorder="1" applyAlignment="1">
      <alignment wrapText="1"/>
    </xf>
    <xf numFmtId="0" fontId="4" fillId="0" borderId="0" xfId="0" applyNumberFormat="1" applyFont="1" applyFill="1" applyBorder="1" applyAlignment="1" applyProtection="1">
      <alignment/>
      <protection/>
    </xf>
    <xf numFmtId="0" fontId="3" fillId="0" borderId="0" xfId="0" applyFont="1" applyFill="1" applyBorder="1" applyAlignment="1">
      <alignment vertical="center"/>
    </xf>
    <xf numFmtId="164" fontId="15" fillId="0" borderId="0" xfId="22" applyAlignment="1">
      <alignment vertical="center"/>
      <protection/>
    </xf>
    <xf numFmtId="0" fontId="4" fillId="0" borderId="0" xfId="0" applyNumberFormat="1" applyFont="1" applyFill="1" applyBorder="1" applyAlignment="1" applyProtection="1">
      <alignment horizontal="left"/>
      <protection/>
    </xf>
    <xf numFmtId="0" fontId="3" fillId="0" borderId="0" xfId="0" applyFont="1" applyFill="1" applyBorder="1" applyAlignment="1">
      <alignment horizontal="left"/>
    </xf>
    <xf numFmtId="0" fontId="7" fillId="3" borderId="0" xfId="28" applyNumberFormat="1" applyAlignment="1">
      <alignment horizontal="right" vertical="center"/>
      <protection/>
    </xf>
    <xf numFmtId="164" fontId="0" fillId="0" borderId="0" xfId="0" applyNumberFormat="1" applyBorder="1" applyAlignment="1">
      <alignment vertical="center"/>
    </xf>
    <xf numFmtId="0" fontId="0" fillId="5"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5" borderId="0" xfId="0" applyNumberFormat="1" applyFill="1" applyBorder="1" applyAlignment="1">
      <alignment vertical="center"/>
    </xf>
    <xf numFmtId="0" fontId="0" fillId="0" borderId="0" xfId="0" applyNumberFormat="1" applyFill="1" applyBorder="1" applyAlignment="1">
      <alignment vertical="center"/>
    </xf>
    <xf numFmtId="0" fontId="16" fillId="0" borderId="0" xfId="20" applyFill="1" applyAlignment="1">
      <alignment horizontal="right" vertical="center"/>
      <protection/>
    </xf>
    <xf numFmtId="0" fontId="0" fillId="0" borderId="0" xfId="0" applyFill="1" applyBorder="1" applyAlignment="1">
      <alignment wrapText="1"/>
    </xf>
    <xf numFmtId="0" fontId="10" fillId="0" borderId="0" xfId="29" applyFill="1" applyBorder="1" applyAlignment="1">
      <alignment horizontal="left" vertical="center"/>
      <protection/>
    </xf>
    <xf numFmtId="164" fontId="15" fillId="0" borderId="0" xfId="30" applyFill="1" applyBorder="1" applyAlignment="1">
      <alignment vertical="center"/>
      <protection/>
    </xf>
    <xf numFmtId="0" fontId="11" fillId="0" borderId="0" xfId="0" applyFont="1" applyFill="1" applyBorder="1" applyAlignment="1">
      <alignment wrapText="1"/>
    </xf>
    <xf numFmtId="0" fontId="0" fillId="0" borderId="0" xfId="0" applyFill="1" applyAlignment="1">
      <alignment wrapText="1"/>
    </xf>
    <xf numFmtId="0" fontId="8" fillId="0" borderId="0" xfId="21" applyFill="1" applyBorder="1" applyAlignment="1">
      <alignment horizontal="left" vertical="center"/>
      <protection/>
    </xf>
    <xf numFmtId="0" fontId="16" fillId="0" borderId="0" xfId="20" applyFill="1" applyBorder="1" applyAlignment="1">
      <alignment horizontal="right" vertical="center" wrapText="1"/>
      <protection/>
    </xf>
    <xf numFmtId="164" fontId="0" fillId="0" borderId="0" xfId="32">
      <alignment/>
      <protection/>
    </xf>
    <xf numFmtId="0" fontId="0" fillId="0" borderId="0" xfId="0" applyAlignment="1">
      <alignment horizontal="right"/>
    </xf>
    <xf numFmtId="164" fontId="0" fillId="0" borderId="0" xfId="32" applyAlignment="1">
      <alignment horizontal="left"/>
      <protection/>
    </xf>
    <xf numFmtId="164" fontId="0" fillId="0" borderId="0" xfId="32" applyAlignment="1">
      <alignment horizontal="right"/>
      <protection/>
    </xf>
    <xf numFmtId="0" fontId="7" fillId="3" borderId="0" xfId="28" applyNumberFormat="1" applyBorder="1" applyAlignment="1">
      <alignment horizontal="right" vertical="center"/>
      <protection/>
    </xf>
    <xf numFmtId="1" fontId="5" fillId="5" borderId="0" xfId="26" applyNumberFormat="1" applyFill="1" applyBorder="1" applyAlignment="1">
      <alignment horizontal="right" vertical="center"/>
      <protection/>
    </xf>
    <xf numFmtId="164" fontId="5" fillId="5" borderId="0" xfId="26" applyFill="1" applyBorder="1" applyAlignment="1">
      <alignment horizontal="left" vertical="center"/>
      <protection/>
    </xf>
    <xf numFmtId="1" fontId="5" fillId="0" borderId="0" xfId="27" applyNumberFormat="1" applyBorder="1" applyAlignment="1">
      <alignment horizontal="right" vertical="center"/>
      <protection/>
    </xf>
    <xf numFmtId="164" fontId="5" fillId="0" borderId="0" xfId="27" applyBorder="1" applyAlignment="1">
      <alignment horizontal="left" vertical="center"/>
      <protection/>
    </xf>
    <xf numFmtId="164" fontId="0" fillId="0" borderId="3" xfId="32" applyBorder="1">
      <alignment/>
      <protection/>
    </xf>
    <xf numFmtId="164" fontId="0" fillId="0" borderId="3" xfId="32" applyBorder="1" applyAlignment="1">
      <alignment horizontal="right"/>
      <protection/>
    </xf>
    <xf numFmtId="164" fontId="5" fillId="5" borderId="3" xfId="26" applyFill="1" applyBorder="1" applyAlignment="1">
      <alignment horizontal="left" vertical="center"/>
      <protection/>
    </xf>
    <xf numFmtId="2" fontId="5" fillId="5" borderId="3" xfId="26" applyNumberFormat="1" applyFill="1" applyBorder="1" applyAlignment="1">
      <alignment horizontal="right" vertical="center"/>
      <protection/>
    </xf>
    <xf numFmtId="0" fontId="0" fillId="5" borderId="0" xfId="0" applyFill="1" applyAlignment="1">
      <alignment wrapText="1"/>
    </xf>
    <xf numFmtId="0" fontId="0" fillId="5" borderId="0" xfId="0" applyFill="1" applyAlignment="1">
      <alignment horizontal="right"/>
    </xf>
    <xf numFmtId="164" fontId="0" fillId="5" borderId="0" xfId="32" applyFill="1" applyAlignment="1">
      <alignment horizontal="left"/>
      <protection/>
    </xf>
    <xf numFmtId="164" fontId="0" fillId="5" borderId="0" xfId="32" applyFill="1">
      <alignment/>
      <protection/>
    </xf>
    <xf numFmtId="0" fontId="0" fillId="5" borderId="3" xfId="0" applyFill="1" applyBorder="1" applyAlignment="1">
      <alignment wrapText="1"/>
    </xf>
    <xf numFmtId="0" fontId="0" fillId="5" borderId="3" xfId="0" applyFill="1" applyBorder="1" applyAlignment="1">
      <alignment horizontal="right"/>
    </xf>
    <xf numFmtId="164" fontId="0" fillId="5" borderId="3" xfId="32" applyFill="1" applyBorder="1" applyAlignment="1">
      <alignment horizontal="left"/>
      <protection/>
    </xf>
    <xf numFmtId="164" fontId="0" fillId="5" borderId="3" xfId="32" applyFill="1" applyBorder="1">
      <alignment/>
      <protection/>
    </xf>
    <xf numFmtId="164" fontId="0" fillId="5" borderId="0" xfId="32" applyFill="1" applyAlignment="1">
      <alignment horizontal="right"/>
      <protection/>
    </xf>
    <xf numFmtId="164" fontId="14" fillId="5" borderId="0" xfId="33" applyFill="1" applyAlignment="1">
      <alignment horizontal="right" vertical="center"/>
      <protection/>
    </xf>
    <xf numFmtId="164" fontId="14" fillId="5" borderId="0" xfId="33" applyFill="1" applyAlignment="1">
      <alignment horizontal="left" vertical="center"/>
      <protection/>
    </xf>
    <xf numFmtId="164" fontId="14" fillId="0" borderId="3" xfId="33" applyBorder="1" applyAlignment="1">
      <alignment horizontal="left" vertical="center"/>
      <protection/>
    </xf>
    <xf numFmtId="164" fontId="14" fillId="0" borderId="3" xfId="33" applyBorder="1" applyAlignment="1">
      <alignment horizontal="right" vertical="center"/>
      <protection/>
    </xf>
    <xf numFmtId="164" fontId="15" fillId="0" borderId="0" xfId="22" applyAlignment="1">
      <alignment horizontal="left" vertical="center"/>
      <protection/>
    </xf>
    <xf numFmtId="0" fontId="10" fillId="0" borderId="0" xfId="29" applyAlignment="1">
      <alignment horizontal="left" vertical="center"/>
      <protection/>
    </xf>
    <xf numFmtId="164" fontId="15" fillId="0" borderId="0" xfId="30" applyAlignment="1">
      <alignment vertical="center"/>
      <protection/>
    </xf>
    <xf numFmtId="0" fontId="3" fillId="0" borderId="0" xfId="0" applyFont="1" applyFill="1" applyBorder="1" applyAlignment="1">
      <alignment/>
    </xf>
    <xf numFmtId="0" fontId="9" fillId="0" borderId="4" xfId="23" applyBorder="1" applyAlignment="1">
      <alignment horizontal="right"/>
      <protection/>
    </xf>
    <xf numFmtId="0" fontId="3" fillId="0" borderId="4" xfId="0" applyFont="1" applyFill="1" applyBorder="1" applyAlignment="1">
      <alignment/>
    </xf>
    <xf numFmtId="0" fontId="0" fillId="0" borderId="4" xfId="0" applyFill="1" applyBorder="1" applyAlignment="1">
      <alignment/>
    </xf>
    <xf numFmtId="0" fontId="0" fillId="0" borderId="0" xfId="0" applyAlignment="1">
      <alignment/>
    </xf>
    <xf numFmtId="0" fontId="9" fillId="0" borderId="4" xfId="23" applyBorder="1" applyAlignment="1">
      <alignment horizontal="left"/>
      <protection/>
    </xf>
    <xf numFmtId="0" fontId="9" fillId="0" borderId="0" xfId="36" applyAlignment="1">
      <alignment horizontal="left"/>
      <protection/>
    </xf>
    <xf numFmtId="0" fontId="13" fillId="0" borderId="0" xfId="31" applyAlignment="1">
      <alignment horizontal="left"/>
      <protection/>
    </xf>
    <xf numFmtId="0" fontId="13" fillId="0" borderId="0" xfId="31" applyBorder="1" applyAlignment="1">
      <alignment horizontal="left"/>
      <protection/>
    </xf>
    <xf numFmtId="164" fontId="15" fillId="0" borderId="0" xfId="0" applyNumberFormat="1" applyFont="1" applyFill="1" applyBorder="1" applyAlignment="1" applyProtection="1">
      <alignment vertical="center"/>
      <protection/>
    </xf>
    <xf numFmtId="0" fontId="7" fillId="3" borderId="0" xfId="28" applyNumberFormat="1" applyAlignment="1">
      <alignment vertical="center"/>
      <protection/>
    </xf>
    <xf numFmtId="0" fontId="7" fillId="3" borderId="0" xfId="28" applyNumberFormat="1" applyAlignment="1">
      <alignment horizontal="right" vertical="center"/>
      <protection/>
    </xf>
    <xf numFmtId="0" fontId="15" fillId="0" borderId="0" xfId="0" applyFont="1" applyAlignment="1">
      <alignment wrapText="1"/>
    </xf>
    <xf numFmtId="164" fontId="15" fillId="0" borderId="0" xfId="0" applyNumberFormat="1" applyFont="1" applyAlignment="1">
      <alignment wrapText="1"/>
    </xf>
    <xf numFmtId="0" fontId="7" fillId="3" borderId="0" xfId="28" applyNumberFormat="1" applyBorder="1" applyAlignment="1">
      <alignment vertical="center"/>
      <protection/>
    </xf>
    <xf numFmtId="0" fontId="7" fillId="3" borderId="0" xfId="28" applyNumberFormat="1" applyBorder="1" applyAlignment="1">
      <alignment horizontal="right" vertical="center"/>
      <protection/>
    </xf>
    <xf numFmtId="0" fontId="0" fillId="0" borderId="0" xfId="0" applyAlignment="1">
      <alignment vertical="center" wrapText="1"/>
    </xf>
    <xf numFmtId="0" fontId="17" fillId="0" borderId="0" xfId="0" applyFont="1" applyFill="1" applyBorder="1" applyAlignment="1">
      <alignment wrapText="1"/>
    </xf>
    <xf numFmtId="0" fontId="17" fillId="0" borderId="0" xfId="0" applyFont="1" applyFill="1" applyBorder="1" applyAlignment="1">
      <alignment vertical="center"/>
    </xf>
    <xf numFmtId="0" fontId="19" fillId="0" borderId="0" xfId="0" applyFont="1" applyAlignment="1">
      <alignment vertical="center" wrapText="1"/>
    </xf>
    <xf numFmtId="0" fontId="17" fillId="0" borderId="0" xfId="0" applyFont="1" applyFill="1" applyBorder="1" applyAlignment="1">
      <alignment/>
    </xf>
    <xf numFmtId="0" fontId="20" fillId="0" borderId="0" xfId="0" applyFont="1" applyAlignment="1">
      <alignment vertical="center" wrapText="1"/>
    </xf>
    <xf numFmtId="0" fontId="21" fillId="0" borderId="0" xfId="0" applyFont="1" applyAlignment="1">
      <alignment wrapText="1"/>
    </xf>
    <xf numFmtId="0" fontId="20" fillId="0" borderId="0" xfId="0" applyFont="1" applyAlignment="1">
      <alignment wrapText="1"/>
    </xf>
    <xf numFmtId="0" fontId="7" fillId="3" borderId="0" xfId="24" applyNumberFormat="1" applyAlignment="1">
      <alignment horizontal="left" vertical="center"/>
      <protection/>
    </xf>
    <xf numFmtId="0" fontId="7" fillId="3" borderId="0" xfId="28" applyNumberFormat="1" applyFont="1" applyFill="1" applyBorder="1" applyAlignment="1">
      <alignment horizontal="right" vertical="center"/>
      <protection/>
    </xf>
    <xf numFmtId="0" fontId="7" fillId="3" borderId="0" xfId="24" applyNumberFormat="1" applyFill="1" applyBorder="1" applyAlignment="1">
      <alignment horizontal="left" vertical="center"/>
      <protection/>
    </xf>
    <xf numFmtId="0" fontId="7" fillId="3" borderId="0" xfId="28" applyNumberFormat="1" applyFill="1" applyBorder="1" applyAlignment="1">
      <alignment horizontal="right" vertical="center"/>
      <protection/>
    </xf>
    <xf numFmtId="0" fontId="7" fillId="3" borderId="0" xfId="24" applyNumberFormat="1" applyBorder="1" applyAlignment="1">
      <alignment horizontal="left" vertical="center"/>
      <protection/>
    </xf>
    <xf numFmtId="0" fontId="9" fillId="3" borderId="0" xfId="28" applyNumberFormat="1" applyFont="1" applyAlignment="1">
      <alignment horizontal="right" vertical="center"/>
      <protection/>
    </xf>
    <xf numFmtId="0" fontId="9" fillId="3" borderId="0" xfId="28" applyNumberFormat="1" applyFont="1" applyBorder="1" applyAlignment="1">
      <alignment horizontal="right" vertical="center"/>
      <protection/>
    </xf>
    <xf numFmtId="0" fontId="9" fillId="3" borderId="0" xfId="28" applyNumberFormat="1" applyFont="1" applyBorder="1" applyAlignment="1">
      <alignment horizontal="left" vertical="center"/>
      <protection/>
    </xf>
    <xf numFmtId="0" fontId="0" fillId="6" borderId="0" xfId="0" applyNumberFormat="1" applyFill="1" applyBorder="1" applyAlignment="1">
      <alignment vertical="center"/>
    </xf>
    <xf numFmtId="0" fontId="0" fillId="6" borderId="5" xfId="0" applyFill="1" applyBorder="1" applyAlignment="1">
      <alignment wrapText="1"/>
    </xf>
    <xf numFmtId="0" fontId="0" fillId="6" borderId="0" xfId="0" applyFill="1" applyAlignment="1">
      <alignment vertical="center" wrapText="1"/>
    </xf>
    <xf numFmtId="0" fontId="0" fillId="0" borderId="5" xfId="0" applyFill="1" applyBorder="1" applyAlignment="1">
      <alignment wrapText="1"/>
    </xf>
    <xf numFmtId="0" fontId="23" fillId="0" borderId="0" xfId="0" applyFont="1" applyAlignment="1">
      <alignment vertical="center" wrapText="1"/>
    </xf>
    <xf numFmtId="14" fontId="0" fillId="0" borderId="0" xfId="0" applyNumberFormat="1" applyAlignment="1">
      <alignment wrapText="1"/>
    </xf>
    <xf numFmtId="164" fontId="0" fillId="0" borderId="0" xfId="0" applyNumberFormat="1" applyAlignment="1">
      <alignment wrapText="1"/>
    </xf>
    <xf numFmtId="0" fontId="23" fillId="0" borderId="6" xfId="0" applyFont="1" applyBorder="1" applyAlignment="1">
      <alignment horizontal="center" vertical="center" wrapText="1"/>
    </xf>
    <xf numFmtId="0" fontId="0" fillId="0" borderId="0" xfId="0" applyNumberFormat="1" applyFill="1" applyBorder="1" applyAlignment="1">
      <alignment vertical="center" wrapText="1"/>
    </xf>
    <xf numFmtId="0" fontId="0" fillId="0" borderId="0" xfId="0" applyFill="1" applyAlignment="1">
      <alignment vertical="center" wrapText="1"/>
    </xf>
    <xf numFmtId="0" fontId="0" fillId="6" borderId="0" xfId="0" applyNumberFormat="1" applyFont="1" applyFill="1" applyBorder="1" applyAlignment="1">
      <alignment vertical="center"/>
    </xf>
    <xf numFmtId="0" fontId="0" fillId="0" borderId="5" xfId="0" applyFill="1" applyBorder="1" applyAlignment="1">
      <alignment vertical="center" wrapText="1"/>
    </xf>
    <xf numFmtId="0" fontId="0" fillId="5" borderId="0" xfId="0" applyNumberFormat="1" applyFill="1" applyBorder="1" applyAlignment="1">
      <alignment vertical="center" wrapText="1"/>
    </xf>
    <xf numFmtId="0" fontId="0" fillId="0" borderId="0" xfId="0" applyFill="1" applyBorder="1" applyAlignment="1">
      <alignment vertical="center" wrapText="1"/>
    </xf>
    <xf numFmtId="0" fontId="25" fillId="0" borderId="0" xfId="0" applyFont="1" applyAlignment="1">
      <alignment vertical="center" wrapText="1"/>
    </xf>
    <xf numFmtId="44" fontId="0" fillId="5" borderId="0" xfId="16" applyFont="1" applyFill="1" applyBorder="1" applyAlignment="1">
      <alignment horizontal="right" vertical="center"/>
    </xf>
    <xf numFmtId="44" fontId="0" fillId="5" borderId="0" xfId="16" applyFont="1" applyFill="1" applyBorder="1" applyAlignment="1">
      <alignment vertical="center"/>
    </xf>
    <xf numFmtId="44" fontId="0" fillId="0" borderId="0" xfId="16" applyFont="1" applyFill="1" applyAlignment="1">
      <alignment wrapText="1"/>
    </xf>
    <xf numFmtId="44" fontId="0" fillId="6" borderId="0" xfId="16" applyFont="1" applyFill="1" applyAlignment="1">
      <alignment wrapText="1"/>
    </xf>
    <xf numFmtId="44" fontId="0" fillId="0" borderId="0" xfId="16" applyFont="1" applyFill="1" applyBorder="1" applyAlignment="1">
      <alignment horizontal="right" vertical="center"/>
    </xf>
    <xf numFmtId="44" fontId="0" fillId="0" borderId="0" xfId="16" applyFont="1" applyFill="1" applyBorder="1" applyAlignment="1">
      <alignment vertical="center"/>
    </xf>
    <xf numFmtId="44" fontId="0" fillId="6" borderId="0" xfId="16" applyFont="1" applyFill="1" applyBorder="1" applyAlignment="1">
      <alignment vertical="center"/>
    </xf>
    <xf numFmtId="44" fontId="0" fillId="6" borderId="5" xfId="16" applyFont="1" applyFill="1" applyBorder="1" applyAlignment="1">
      <alignment wrapText="1"/>
    </xf>
    <xf numFmtId="44" fontId="0" fillId="0" borderId="0" xfId="16" applyFont="1" applyFill="1" applyBorder="1" applyAlignment="1">
      <alignment vertical="center" wrapText="1"/>
    </xf>
    <xf numFmtId="44" fontId="0" fillId="0" borderId="0" xfId="16" applyFont="1" applyFill="1" applyAlignment="1">
      <alignment vertical="center" wrapText="1"/>
    </xf>
    <xf numFmtId="44" fontId="0" fillId="0" borderId="5" xfId="16" applyFont="1" applyFill="1" applyBorder="1" applyAlignment="1">
      <alignment wrapText="1"/>
    </xf>
    <xf numFmtId="44" fontId="0" fillId="0" borderId="5" xfId="16" applyFont="1" applyFill="1" applyBorder="1" applyAlignment="1">
      <alignment vertical="center" wrapText="1"/>
    </xf>
    <xf numFmtId="0" fontId="15" fillId="0" borderId="0" xfId="0" applyFont="1" applyAlignment="1">
      <alignment wrapText="1"/>
    </xf>
    <xf numFmtId="164" fontId="15" fillId="0" borderId="0" xfId="0" applyNumberFormat="1" applyFont="1" applyAlignment="1">
      <alignment wrapText="1"/>
    </xf>
    <xf numFmtId="164" fontId="0" fillId="7" borderId="0" xfId="32" applyFill="1">
      <alignment/>
      <protection/>
    </xf>
    <xf numFmtId="0" fontId="4" fillId="0" borderId="0" xfId="0" applyFont="1" applyAlignment="1">
      <alignment wrapText="1"/>
    </xf>
    <xf numFmtId="0" fontId="26" fillId="0" borderId="7" xfId="0" applyFont="1" applyBorder="1" applyAlignment="1">
      <alignment vertical="top"/>
    </xf>
    <xf numFmtId="0" fontId="26" fillId="0" borderId="7" xfId="0" applyFont="1" applyBorder="1" applyAlignment="1">
      <alignment horizontal="center" vertical="top" wrapText="1"/>
    </xf>
    <xf numFmtId="0" fontId="26" fillId="0" borderId="7" xfId="0" applyFont="1" applyBorder="1" applyAlignment="1">
      <alignment vertical="top" wrapText="1"/>
    </xf>
    <xf numFmtId="0" fontId="27" fillId="0" borderId="8" xfId="0" applyFont="1" applyBorder="1" applyAlignment="1">
      <alignment vertical="top"/>
    </xf>
    <xf numFmtId="0" fontId="27" fillId="0" borderId="8" xfId="0" applyFont="1" applyFill="1" applyBorder="1" applyAlignment="1">
      <alignment horizontal="center" vertical="top" wrapText="1"/>
    </xf>
    <xf numFmtId="44" fontId="27" fillId="0" borderId="8" xfId="16" applyFont="1" applyBorder="1" applyAlignment="1">
      <alignment horizontal="center" vertical="top" wrapText="1"/>
    </xf>
    <xf numFmtId="44" fontId="27" fillId="0" borderId="8" xfId="0" applyNumberFormat="1" applyFont="1" applyBorder="1" applyAlignment="1">
      <alignment horizontal="center" vertical="top"/>
    </xf>
    <xf numFmtId="44" fontId="27" fillId="0" borderId="8" xfId="16" applyNumberFormat="1" applyFont="1" applyBorder="1" applyAlignment="1">
      <alignment horizontal="center" vertical="top" wrapText="1"/>
    </xf>
    <xf numFmtId="0" fontId="27" fillId="0" borderId="7" xfId="0" applyFont="1" applyBorder="1" applyAlignment="1">
      <alignment vertical="top"/>
    </xf>
    <xf numFmtId="0" fontId="27" fillId="0" borderId="7" xfId="0" applyFont="1" applyFill="1" applyBorder="1" applyAlignment="1">
      <alignment horizontal="center" vertical="top" wrapText="1"/>
    </xf>
    <xf numFmtId="44" fontId="27" fillId="0" borderId="7" xfId="0" applyNumberFormat="1" applyFont="1" applyBorder="1" applyAlignment="1">
      <alignment horizontal="center" vertical="top"/>
    </xf>
    <xf numFmtId="0" fontId="26" fillId="0" borderId="9" xfId="0" applyFont="1" applyBorder="1" applyAlignment="1">
      <alignment vertical="top"/>
    </xf>
    <xf numFmtId="0" fontId="27" fillId="0" borderId="10" xfId="0" applyFont="1" applyBorder="1" applyAlignment="1">
      <alignment horizontal="center" vertical="top" wrapText="1"/>
    </xf>
    <xf numFmtId="44" fontId="26" fillId="0" borderId="11" xfId="0" applyNumberFormat="1" applyFont="1" applyBorder="1" applyAlignment="1">
      <alignment horizontal="center" vertical="top"/>
    </xf>
    <xf numFmtId="0" fontId="27" fillId="7" borderId="8" xfId="0" applyFont="1" applyFill="1" applyBorder="1" applyAlignment="1">
      <alignment horizontal="center" vertical="top" wrapText="1"/>
    </xf>
    <xf numFmtId="164" fontId="0" fillId="5" borderId="0" xfId="32" applyFont="1" applyFill="1" applyAlignment="1">
      <alignment horizontal="right"/>
      <protection/>
    </xf>
    <xf numFmtId="1" fontId="28" fillId="5" borderId="0" xfId="26" applyNumberFormat="1" applyFont="1" applyFill="1" applyBorder="1" applyAlignment="1">
      <alignment horizontal="right" vertical="center"/>
      <protection/>
    </xf>
    <xf numFmtId="1" fontId="28" fillId="0" borderId="0" xfId="27" applyNumberFormat="1" applyFont="1" applyBorder="1" applyAlignment="1">
      <alignment horizontal="right" vertical="center"/>
      <protection/>
    </xf>
    <xf numFmtId="1" fontId="28" fillId="0" borderId="3" xfId="27" applyNumberFormat="1" applyFont="1" applyBorder="1" applyAlignment="1">
      <alignment horizontal="right" vertical="center"/>
      <protection/>
    </xf>
    <xf numFmtId="164" fontId="28" fillId="5" borderId="0" xfId="26" applyFont="1" applyFill="1" applyBorder="1" applyAlignment="1">
      <alignment horizontal="left" vertical="center"/>
      <protection/>
    </xf>
    <xf numFmtId="164" fontId="28" fillId="0" borderId="0" xfId="27" applyFont="1" applyBorder="1" applyAlignment="1">
      <alignment horizontal="left" vertical="center"/>
      <protection/>
    </xf>
    <xf numFmtId="164" fontId="28" fillId="0" borderId="3" xfId="27" applyFont="1" applyBorder="1" applyAlignment="1">
      <alignment horizontal="left" vertical="center"/>
      <protection/>
    </xf>
    <xf numFmtId="0" fontId="29" fillId="0" borderId="0" xfId="37" applyFont="1" applyFill="1" applyBorder="1" applyAlignment="1">
      <alignment horizontal="center" vertical="center"/>
    </xf>
    <xf numFmtId="0" fontId="23" fillId="0" borderId="0" xfId="0" applyFont="1" applyAlignment="1">
      <alignment wrapText="1"/>
    </xf>
    <xf numFmtId="0" fontId="30" fillId="0" borderId="0" xfId="38" applyAlignment="1">
      <alignment wrapText="1"/>
    </xf>
    <xf numFmtId="6" fontId="0" fillId="0" borderId="0" xfId="0" applyNumberFormat="1" applyAlignment="1">
      <alignment wrapText="1"/>
    </xf>
    <xf numFmtId="0" fontId="23" fillId="0" borderId="0" xfId="0" applyFont="1" applyAlignment="1">
      <alignment vertical="top" wrapText="1"/>
    </xf>
    <xf numFmtId="0" fontId="0" fillId="0" borderId="0" xfId="0" applyAlignment="1">
      <alignment vertical="top" wrapText="1"/>
    </xf>
    <xf numFmtId="0" fontId="31" fillId="8" borderId="0" xfId="0" applyFont="1" applyFill="1" applyAlignment="1">
      <alignment wrapText="1"/>
    </xf>
    <xf numFmtId="0" fontId="11" fillId="9" borderId="0" xfId="0" applyFont="1" applyFill="1" applyBorder="1" applyAlignment="1">
      <alignment wrapText="1"/>
    </xf>
    <xf numFmtId="0" fontId="8" fillId="9" borderId="0" xfId="21" applyFill="1" applyBorder="1" applyAlignment="1">
      <alignment horizontal="left" vertical="center"/>
      <protection/>
    </xf>
    <xf numFmtId="0" fontId="16" fillId="9" borderId="0" xfId="20" applyFill="1" applyBorder="1" applyAlignment="1">
      <alignment horizontal="right" vertical="center" wrapText="1"/>
      <protection/>
    </xf>
    <xf numFmtId="0" fontId="12" fillId="9" borderId="0" xfId="20" applyFont="1" applyFill="1" applyBorder="1" applyAlignment="1">
      <alignment horizontal="right" vertical="center"/>
      <protection/>
    </xf>
    <xf numFmtId="0" fontId="3" fillId="9" borderId="0" xfId="0" applyFont="1" applyFill="1" applyBorder="1" applyAlignment="1">
      <alignment wrapText="1"/>
    </xf>
    <xf numFmtId="0" fontId="0" fillId="9" borderId="0" xfId="0" applyFill="1" applyAlignment="1">
      <alignment wrapText="1"/>
    </xf>
    <xf numFmtId="0" fontId="32" fillId="0" borderId="0" xfId="37" applyFont="1" applyFill="1" applyBorder="1" applyAlignment="1">
      <alignment horizontal="center" vertical="center"/>
    </xf>
    <xf numFmtId="0" fontId="33" fillId="10" borderId="0" xfId="0" applyFont="1" applyFill="1" applyBorder="1" applyAlignment="1">
      <alignment wrapText="1"/>
    </xf>
    <xf numFmtId="0" fontId="34" fillId="10" borderId="0" xfId="20" applyFont="1" applyFill="1" applyBorder="1" applyAlignment="1">
      <alignment horizontal="right" vertical="center"/>
      <protection/>
    </xf>
    <xf numFmtId="0" fontId="35" fillId="10" borderId="0" xfId="0" applyFont="1" applyFill="1" applyAlignment="1">
      <alignment wrapText="1"/>
    </xf>
    <xf numFmtId="0" fontId="0" fillId="9" borderId="0" xfId="0" applyFill="1" applyAlignment="1">
      <alignment horizontal="center"/>
    </xf>
    <xf numFmtId="0" fontId="8" fillId="2" borderId="0" xfId="21" applyBorder="1" applyAlignment="1">
      <alignment horizontal="center" vertical="center"/>
      <protection/>
    </xf>
    <xf numFmtId="0" fontId="36" fillId="0" borderId="0" xfId="20" applyFont="1" applyFill="1" applyBorder="1" applyAlignment="1">
      <alignment horizontal="center" vertical="center" wrapText="1"/>
      <protection/>
    </xf>
    <xf numFmtId="0" fontId="8" fillId="2" borderId="12" xfId="21" applyBorder="1" applyAlignment="1">
      <alignment horizontal="center" vertical="center"/>
      <protection/>
    </xf>
    <xf numFmtId="0" fontId="24" fillId="11" borderId="4" xfId="20" applyFont="1" applyFill="1" applyBorder="1" applyAlignment="1">
      <alignment horizontal="center" vertical="center" wrapText="1"/>
      <protection/>
    </xf>
    <xf numFmtId="0" fontId="3" fillId="0" borderId="0" xfId="0" applyFont="1" applyFill="1" applyBorder="1" applyAlignment="1">
      <alignment horizontal="center"/>
    </xf>
    <xf numFmtId="0" fontId="17" fillId="0" borderId="0" xfId="0" applyFont="1" applyFill="1" applyBorder="1" applyAlignment="1">
      <alignment horizontal="center" wrapText="1"/>
    </xf>
    <xf numFmtId="0" fontId="22" fillId="12" borderId="13" xfId="0" applyFont="1" applyFill="1" applyBorder="1" applyAlignment="1">
      <alignment horizontal="center" vertical="center" wrapText="1"/>
    </xf>
    <xf numFmtId="0" fontId="22" fillId="12" borderId="14" xfId="0" applyFont="1" applyFill="1" applyBorder="1" applyAlignment="1">
      <alignment horizontal="center" vertical="center" wrapText="1"/>
    </xf>
    <xf numFmtId="0" fontId="22" fillId="12" borderId="15" xfId="0" applyFont="1" applyFill="1" applyBorder="1" applyAlignment="1">
      <alignment horizontal="center" vertical="center" wrapText="1"/>
    </xf>
    <xf numFmtId="0" fontId="22" fillId="12" borderId="16" xfId="0" applyFont="1" applyFill="1" applyBorder="1" applyAlignment="1">
      <alignment horizontal="center" vertical="center" wrapText="1"/>
    </xf>
    <xf numFmtId="0" fontId="22" fillId="12" borderId="0" xfId="0" applyFont="1" applyFill="1" applyBorder="1" applyAlignment="1">
      <alignment horizontal="center" vertical="center" wrapText="1"/>
    </xf>
    <xf numFmtId="0" fontId="22" fillId="12" borderId="17" xfId="0" applyFont="1" applyFill="1" applyBorder="1" applyAlignment="1">
      <alignment horizontal="center" vertical="center" wrapText="1"/>
    </xf>
    <xf numFmtId="0" fontId="22" fillId="12" borderId="18"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0" fillId="0" borderId="0" xfId="0" applyAlignment="1">
      <alignment horizontal="center" vertical="top" wrapText="1"/>
    </xf>
    <xf numFmtId="0" fontId="4" fillId="0" borderId="5" xfId="0" applyFont="1" applyBorder="1" applyAlignment="1">
      <alignment horizontal="left" wrapText="1"/>
    </xf>
    <xf numFmtId="0" fontId="37" fillId="0" borderId="8" xfId="0" applyFont="1" applyBorder="1" applyAlignment="1">
      <alignment vertical="top"/>
    </xf>
  </cellXfs>
  <cellStyles count="25">
    <cellStyle name="Normal" xfId="0"/>
    <cellStyle name="Percent" xfId="15"/>
    <cellStyle name="Currency" xfId="16"/>
    <cellStyle name="Currency [0]" xfId="17"/>
    <cellStyle name="Comma" xfId="18"/>
    <cellStyle name="Comma [0]" xfId="19"/>
    <cellStyle name="Title Cell" xfId="20"/>
    <cellStyle name="Sub Title" xfId="21"/>
    <cellStyle name="Total - Heading" xfId="22"/>
    <cellStyle name="Total - Heading Titles" xfId="23"/>
    <cellStyle name="Table Header" xfId="24"/>
    <cellStyle name="Table - Total" xfId="25"/>
    <cellStyle name="First Row Stripe" xfId="26"/>
    <cellStyle name="Second Row Stripe" xfId="27"/>
    <cellStyle name="Table - Header 2" xfId="28"/>
    <cellStyle name="Total - Heading Titles 2" xfId="29"/>
    <cellStyle name="Total - Heading 2" xfId="30"/>
    <cellStyle name="Table Header 2" xfId="31"/>
    <cellStyle name="Normal 2" xfId="32"/>
    <cellStyle name="Total - Heading Titles 3" xfId="33"/>
    <cellStyle name="Total - Heading 3" xfId="34"/>
    <cellStyle name="Total - Heading Titles 3 2" xfId="35"/>
    <cellStyle name="Total - Heading Titles 4" xfId="36"/>
    <cellStyle name="Heading 2" xfId="37"/>
    <cellStyle name="Hyperlink" xfId="38"/>
  </cellStyles>
  <dxfs count="70">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numFmt numFmtId="177" formatCode="General"/>
    </dxf>
    <dxf>
      <font>
        <b/>
        <i val="0"/>
        <u val="none"/>
        <strike val="0"/>
        <sz val="12"/>
        <name val="Century Gothic"/>
        <color theme="7"/>
        <condense val="0"/>
        <extend val="0"/>
      </font>
      <numFmt numFmtId="164" formatCode="&quot;$&quot;#,##0.00"/>
    </dxf>
    <dxf>
      <font>
        <b/>
        <i val="0"/>
        <u val="none"/>
        <strike val="0"/>
        <sz val="12"/>
        <name val="Century Gothic"/>
        <color theme="7"/>
        <condense val="0"/>
        <extend val="0"/>
      </font>
      <numFmt numFmtId="164" formatCode="&quot;$&quot;#,##0.00"/>
    </dxf>
    <dxf>
      <font>
        <b/>
        <i val="0"/>
        <u val="none"/>
        <strike val="0"/>
        <sz val="12"/>
        <name val="Century Gothic"/>
        <color theme="7"/>
        <condense val="0"/>
        <extend val="0"/>
      </font>
    </dxf>
    <dxf>
      <font>
        <b/>
        <i val="0"/>
        <u val="none"/>
        <strike val="0"/>
        <sz val="12"/>
        <name val="Century Gothic"/>
        <color theme="7"/>
        <condense val="0"/>
        <extend val="0"/>
      </font>
    </dxf>
    <dxf>
      <font>
        <b/>
        <i val="0"/>
        <u val="none"/>
        <strike val="0"/>
        <sz val="12"/>
        <name val="Century Gothic"/>
        <color theme="7"/>
        <condense val="0"/>
        <extend val="0"/>
      </font>
    </dxf>
    <dxf>
      <font>
        <b/>
        <i val="0"/>
        <u val="none"/>
        <strike val="0"/>
        <sz val="12"/>
        <name val="Century Gothic"/>
        <color theme="7"/>
        <condense val="0"/>
        <extend val="0"/>
      </font>
    </dxf>
    <dxf>
      <font>
        <b/>
        <i val="0"/>
        <u val="none"/>
        <strike val="0"/>
        <sz val="12"/>
        <name val="Century Gothic"/>
        <color theme="7"/>
      </font>
    </dxf>
    <dxf>
      <numFmt numFmtId="177" formatCode="General"/>
    </dxf>
    <dxf>
      <font>
        <b/>
        <i val="0"/>
        <u val="none"/>
        <strike val="0"/>
        <sz val="12"/>
        <name val="Century Gothic"/>
        <color theme="7"/>
        <condense val="0"/>
        <extend val="0"/>
      </font>
      <numFmt numFmtId="164" formatCode="&quot;$&quot;#,##0.00"/>
    </dxf>
    <dxf>
      <font>
        <b/>
        <i val="0"/>
        <u val="none"/>
        <strike val="0"/>
        <sz val="12"/>
        <name val="Century Gothic"/>
        <color theme="7"/>
        <condense val="0"/>
        <extend val="0"/>
      </font>
      <numFmt numFmtId="164" formatCode="&quot;$&quot;#,##0.00"/>
    </dxf>
    <dxf>
      <font>
        <b/>
        <i val="0"/>
        <u val="none"/>
        <strike val="0"/>
        <sz val="12"/>
        <name val="Century Gothic"/>
        <color theme="7"/>
        <condense val="0"/>
        <extend val="0"/>
      </font>
    </dxf>
    <dxf>
      <font>
        <b/>
        <i val="0"/>
        <u val="none"/>
        <strike val="0"/>
        <sz val="10"/>
        <name val="Century Gothic"/>
        <color theme="7" tint="-0.24993999302387238"/>
      </font>
    </dxf>
    <dxf>
      <font>
        <b/>
        <i val="0"/>
        <u val="none"/>
        <strike val="0"/>
        <sz val="12"/>
        <name val="Century Gothic"/>
        <color theme="7"/>
        <condense val="0"/>
        <extend val="0"/>
      </font>
    </dxf>
    <dxf>
      <font>
        <b/>
        <i val="0"/>
        <u val="none"/>
        <strike val="0"/>
        <sz val="12"/>
        <name val="Century Gothic"/>
        <color theme="7"/>
        <condense val="0"/>
        <extend val="0"/>
      </font>
    </dxf>
    <dxf>
      <font>
        <b/>
        <i val="0"/>
        <u val="none"/>
        <strike val="0"/>
        <sz val="10"/>
        <name val="Century Gothic"/>
        <color theme="7" tint="-0.24993999302387238"/>
      </font>
    </dxf>
    <dxf>
      <font>
        <b/>
        <i val="0"/>
        <u val="none"/>
        <strike val="0"/>
        <sz val="12"/>
        <name val="Century Gothic"/>
        <color theme="7"/>
        <condense val="0"/>
        <extend val="0"/>
      </font>
    </dxf>
    <dxf>
      <font>
        <b/>
        <i val="0"/>
        <u val="none"/>
        <strike val="0"/>
        <sz val="10"/>
        <name val="Century Gothic"/>
        <color theme="7" tint="-0.24993999302387238"/>
      </font>
    </dxf>
    <dxf>
      <font>
        <b/>
        <i val="0"/>
        <u val="none"/>
        <strike val="0"/>
        <sz val="12"/>
        <name val="Century Gothic"/>
        <color theme="7"/>
      </font>
    </dxf>
    <dxf>
      <numFmt numFmtId="177" formatCode="General"/>
    </dxf>
    <dxf>
      <font>
        <b/>
        <i val="0"/>
        <u val="none"/>
        <strike val="0"/>
        <sz val="12"/>
        <name val="Century Gothic"/>
        <color theme="7"/>
        <condense val="0"/>
        <extend val="0"/>
      </font>
      <numFmt numFmtId="164" formatCode="&quot;$&quot;#,##0.00"/>
    </dxf>
    <dxf>
      <font>
        <b/>
        <i val="0"/>
        <u val="none"/>
        <strike val="0"/>
        <sz val="12"/>
        <name val="Century Gothic"/>
        <color theme="7"/>
        <condense val="0"/>
        <extend val="0"/>
      </font>
      <numFmt numFmtId="164" formatCode="&quot;$&quot;#,##0.00"/>
    </dxf>
    <dxf>
      <font>
        <b/>
        <i val="0"/>
        <u val="none"/>
        <strike val="0"/>
        <sz val="12"/>
        <name val="Century Gothic"/>
        <color theme="7"/>
        <condense val="0"/>
        <extend val="0"/>
      </font>
    </dxf>
    <dxf>
      <font>
        <b/>
        <i val="0"/>
        <u val="none"/>
        <strike val="0"/>
        <sz val="12"/>
        <name val="Century Gothic"/>
        <color theme="7"/>
        <condense val="0"/>
        <extend val="0"/>
      </font>
    </dxf>
    <dxf>
      <font>
        <b/>
        <i val="0"/>
        <u val="none"/>
        <strike val="0"/>
        <sz val="12"/>
        <name val="Century Gothic"/>
        <color theme="7"/>
        <condense val="0"/>
        <extend val="0"/>
      </font>
    </dxf>
    <dxf>
      <font>
        <b/>
        <i val="0"/>
        <u val="none"/>
        <strike val="0"/>
        <sz val="12"/>
        <name val="Century Gothic"/>
        <color theme="7"/>
        <condense val="0"/>
        <extend val="0"/>
      </font>
    </dxf>
    <dxf>
      <font>
        <b/>
        <i val="0"/>
        <u val="none"/>
        <strike val="0"/>
        <sz val="12"/>
        <name val="Century Gothic"/>
        <color theme="7"/>
      </font>
    </dxf>
    <dxf>
      <numFmt numFmtId="177" formatCode="General"/>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numFmt numFmtId="178" formatCode="\$#,##0.00"/>
      <alignment horizontal="general" vertical="center" textRotation="0" wrapText="1" shrinkToFit="1" readingOrder="0"/>
    </dxf>
    <dxf>
      <numFmt numFmtId="177" formatCode="General"/>
      <alignment horizontal="general" vertical="center" textRotation="0" wrapText="1" shrinkToFit="1" readingOrder="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numFmt numFmtId="178" formatCode="\$#,##0.00"/>
      <alignment horizontal="general" vertical="center" textRotation="0" wrapText="1" shrinkToFit="1" readingOrder="0"/>
    </dxf>
    <dxf>
      <font>
        <u val="none"/>
        <strike val="0"/>
        <sz val="14"/>
        <name val="Calibri"/>
        <color theme="0"/>
      </font>
      <numFmt numFmtId="177" formatCode="General"/>
      <fill>
        <patternFill patternType="solid">
          <bgColor theme="3"/>
        </patternFill>
      </fill>
      <alignment horizontal="general" vertical="center" textRotation="0" wrapText="1" shrinkToFit="1" readingOrder="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numFmt numFmtId="178" formatCode="\$#,##0.00"/>
      <alignment horizontal="general" vertical="center" textRotation="0" wrapText="1" shrinkToFit="1" readingOrder="0"/>
    </dxf>
    <dxf>
      <font>
        <u val="none"/>
        <strike val="0"/>
        <sz val="14"/>
        <name val="Calibri"/>
        <color theme="0"/>
      </font>
      <numFmt numFmtId="177" formatCode="General"/>
      <fill>
        <patternFill patternType="solid">
          <bgColor theme="7"/>
        </patternFill>
      </fill>
      <alignment horizontal="general" vertical="center" textRotation="0" wrapText="1" shrinkToFit="1" readingOrder="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numFmt numFmtId="178" formatCode="\$#,##0.00"/>
      <alignment horizontal="general" vertical="center" textRotation="0" wrapText="1" shrinkToFit="1" readingOrder="0"/>
    </dxf>
    <dxf>
      <numFmt numFmtId="177" formatCode="General"/>
      <alignment horizontal="general" vertical="center" textRotation="0" wrapText="1" shrinkToFit="1" readingOrder="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numFmt numFmtId="178" formatCode="\$#,##0.00"/>
      <alignment horizontal="general" vertical="center" textRotation="0" wrapText="1" shrinkToFit="1" readingOrder="0"/>
    </dxf>
    <dxf>
      <numFmt numFmtId="177" formatCode="General"/>
      <alignment horizontal="general" vertical="center" textRotation="0" wrapText="1" shrinkToFit="1" readingOrder="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numFmt numFmtId="178" formatCode="\$#,##0.00"/>
      <alignment horizontal="general" vertical="center" textRotation="0" wrapText="1" shrinkToFit="1" readingOrder="0"/>
    </dxf>
    <dxf>
      <numFmt numFmtId="177" formatCode="General"/>
      <fill>
        <patternFill patternType="solid">
          <bgColor theme="3"/>
        </patternFill>
      </fill>
      <alignment horizontal="general" vertical="center" textRotation="0" wrapText="1" shrinkToFit="1" readingOrder="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b/>
        <i val="0"/>
        <u val="none"/>
        <strike val="0"/>
        <sz val="12"/>
        <name val="Century Gothic"/>
        <color theme="7"/>
        <condense val="0"/>
        <extend val="0"/>
      </font>
      <numFmt numFmtId="164" formatCode="&quot;$&quot;#,##0.00"/>
      <fill>
        <patternFill patternType="none"/>
      </fill>
      <alignment horizontal="general" vertical="center" textRotation="0" wrapText="1" shrinkToFit="1" readingOrder="0"/>
      <border>
        <left/>
        <right/>
        <top/>
        <bottom/>
      </border>
      <protection hidden="1" locked="0"/>
    </dxf>
    <dxf>
      <font>
        <i val="0"/>
        <u val="none"/>
        <strike val="0"/>
        <sz val="10"/>
        <name val="Century Gothic"/>
        <color auto="1"/>
      </font>
      <numFmt numFmtId="178" formatCode="\$#,##0.00"/>
      <alignment horizontal="general" vertical="center" textRotation="0" wrapText="1" shrinkToFit="1" readingOrder="0"/>
    </dxf>
    <dxf>
      <font>
        <u val="none"/>
        <strike val="0"/>
        <sz val="14"/>
        <name val="Calibri"/>
        <color theme="0"/>
      </font>
      <numFmt numFmtId="177" formatCode="General"/>
      <fill>
        <patternFill patternType="solid">
          <bgColor theme="3"/>
        </patternFill>
      </fill>
    </dxf>
    <dxf>
      <fill>
        <patternFill>
          <bgColor theme="7" tint="0.7999799847602844"/>
        </patternFill>
      </fill>
      <border>
        <left/>
        <right/>
      </border>
    </dxf>
    <dxf>
      <border>
        <left/>
        <right/>
        <top style="thin">
          <color theme="7"/>
        </top>
        <bottom style="thin">
          <color theme="7"/>
        </bottom>
        <vertical/>
        <horizontal/>
      </border>
    </dxf>
    <dxf>
      <font>
        <sz val="8"/>
        <color theme="7" tint="-0.24993999302387238"/>
      </font>
      <border>
        <left/>
        <right/>
        <top/>
        <bottom style="thin">
          <color theme="7"/>
        </bottom>
        <vertical/>
        <horizontal/>
      </border>
    </dxf>
    <dxf>
      <font>
        <sz val="8"/>
        <color theme="7" tint="-0.24993999302387238"/>
      </font>
    </dxf>
  </dxfs>
  <tableStyles count="1" defaultTableStyle="TableStyleMedium9" defaultPivotStyle="PivotStyleLight16">
    <tableStyle name="Table Style 1" pivot="0" count="4">
      <tableStyleElement type="wholeTable" dxfId="69"/>
      <tableStyleElement type="headerRow" dxfId="68"/>
      <tableStyleElement type="totalRow" dxfId="67"/>
      <tableStyleElement type="firstRowStripe" dxfId="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17525"/>
          <c:y val="0.08025"/>
          <c:w val="0.6245"/>
          <c:h val="0.77925"/>
        </c:manualLayout>
      </c:layout>
      <c:barChart>
        <c:barDir val="col"/>
        <c:grouping val="clustered"/>
        <c:varyColors val="0"/>
        <c:ser>
          <c:idx val="0"/>
          <c:order val="0"/>
          <c:tx>
            <c:v>Total income</c:v>
          </c:tx>
          <c:spPr>
            <a:solidFill>
              <a:schemeClr val="accent5">
                <a:shade val="7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tx2"/>
              </a:solidFill>
              <a:ln>
                <a:noFill/>
              </a:ln>
            </c:spPr>
          </c:dPt>
          <c:dPt>
            <c:idx val="1"/>
            <c:invertIfNegative val="0"/>
            <c:spPr>
              <a:solidFill>
                <a:schemeClr val="tx2"/>
              </a:solidFill>
              <a:ln>
                <a:noFill/>
              </a:ln>
            </c:spPr>
          </c:dPt>
          <c:dLbls>
            <c:numFmt formatCode="General" sourceLinked="1"/>
            <c:showLegendKey val="0"/>
            <c:showVal val="0"/>
            <c:showBubbleSize val="0"/>
            <c:showCatName val="0"/>
            <c:showSerName val="0"/>
            <c:showPercent val="0"/>
          </c:dLbls>
          <c:cat>
            <c:strLit>
              <c:ptCount val="2"/>
              <c:pt idx="0">
                <c:v>Estimated</c:v>
              </c:pt>
              <c:pt idx="1">
                <c:v>Actual</c:v>
              </c:pt>
            </c:strLit>
          </c:cat>
          <c:val>
            <c:numLit>
              <c:ptCount val="2"/>
              <c:pt idx="0">
                <c:v>1936</c:v>
              </c:pt>
              <c:pt idx="1">
                <c:v>1831</c:v>
              </c:pt>
            </c:numLit>
          </c:val>
        </c:ser>
        <c:ser>
          <c:idx val="1"/>
          <c:order val="1"/>
          <c:tx>
            <c:v>Total expenses</c:v>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2"/>
              <c:pt idx="0">
                <c:v>Estimated</c:v>
              </c:pt>
              <c:pt idx="1">
                <c:v>Actual</c:v>
              </c:pt>
            </c:strLit>
          </c:cat>
          <c:val>
            <c:numLit>
              <c:ptCount val="2"/>
              <c:pt idx="0">
                <c:v>1145</c:v>
              </c:pt>
              <c:pt idx="1">
                <c:v>395</c:v>
              </c:pt>
            </c:numLit>
          </c:val>
        </c:ser>
        <c:gapWidth val="199"/>
        <c:axId val="26266779"/>
        <c:axId val="23539088"/>
      </c:barChart>
      <c:catAx>
        <c:axId val="26266779"/>
        <c:scaling>
          <c:orientation val="minMax"/>
        </c:scaling>
        <c:axPos val="b"/>
        <c:delete val="0"/>
        <c:numFmt formatCode="General" sourceLinked="0"/>
        <c:majorTickMark val="none"/>
        <c:minorTickMark val="none"/>
        <c:tickLblPos val="nextTo"/>
        <c:spPr>
          <a:noFill/>
          <a:ln w="9525">
            <a:noFill/>
            <a:round/>
          </a:ln>
        </c:spPr>
        <c:txPr>
          <a:bodyPr/>
          <a:lstStyle/>
          <a:p>
            <a:pPr>
              <a:defRPr lang="en-US" cap="none" sz="1200" b="1" i="0" u="none" baseline="0">
                <a:solidFill>
                  <a:schemeClr val="tx2"/>
                </a:solidFill>
                <a:latin typeface="Century Gothic"/>
                <a:ea typeface="Century Gothic"/>
                <a:cs typeface="Century Gothic"/>
              </a:defRPr>
            </a:pPr>
          </a:p>
        </c:txPr>
        <c:crossAx val="23539088"/>
        <c:crosses val="autoZero"/>
        <c:auto val="1"/>
        <c:lblOffset val="100"/>
        <c:tickLblSkip val="1"/>
        <c:noMultiLvlLbl val="1"/>
      </c:catAx>
      <c:valAx>
        <c:axId val="23539088"/>
        <c:scaling>
          <c:orientation val="minMax"/>
        </c:scaling>
        <c:axPos val="l"/>
        <c:majorGridlines>
          <c:spPr>
            <a:ln w="0" cap="flat" cmpd="sng">
              <a:solidFill>
                <a:schemeClr val="tx2">
                  <a:alpha val="24000"/>
                </a:schemeClr>
              </a:solidFill>
              <a:round/>
            </a:ln>
          </c:spPr>
        </c:majorGridlines>
        <c:delete val="0"/>
        <c:numFmt formatCode="General" sourceLinked="1"/>
        <c:majorTickMark val="none"/>
        <c:minorTickMark val="none"/>
        <c:tickLblPos val="nextTo"/>
        <c:spPr>
          <a:noFill/>
          <a:ln>
            <a:noFill/>
          </a:ln>
        </c:spPr>
        <c:txPr>
          <a:bodyPr/>
          <a:lstStyle/>
          <a:p>
            <a:pPr>
              <a:defRPr lang="en-US" cap="none" sz="1200" b="1" i="0" u="none" baseline="0">
                <a:solidFill>
                  <a:schemeClr val="tx2"/>
                </a:solidFill>
                <a:latin typeface="Century Gothic"/>
                <a:ea typeface="Century Gothic"/>
                <a:cs typeface="Century Gothic"/>
              </a:defRPr>
            </a:pPr>
          </a:p>
        </c:txPr>
        <c:crossAx val="26266779"/>
        <c:crossesAt val="1"/>
        <c:crossBetween val="between"/>
        <c:dispUnits/>
      </c:valAx>
      <c:spPr>
        <a:noFill/>
        <a:ln>
          <a:noFill/>
        </a:ln>
      </c:spPr>
    </c:plotArea>
    <c:legend>
      <c:legendPos val="r"/>
      <c:layout>
        <c:manualLayout>
          <c:xMode val="edge"/>
          <c:yMode val="edge"/>
          <c:x val="0.81125"/>
          <c:y val="0.78275"/>
          <c:w val="0.152"/>
          <c:h val="0.0925"/>
        </c:manualLayout>
      </c:layout>
      <c:overlay val="0"/>
      <c:spPr>
        <a:noFill/>
        <a:ln>
          <a:noFill/>
        </a:ln>
      </c:spPr>
      <c:txPr>
        <a:bodyPr vert="horz" rot="0"/>
        <a:lstStyle/>
        <a:p>
          <a:pPr>
            <a:defRPr lang="en-US" cap="none" sz="1200" b="1" i="0" u="none" baseline="0">
              <a:solidFill>
                <a:schemeClr val="tx2"/>
              </a:solidFill>
              <a:latin typeface="Century Gothic"/>
              <a:ea typeface="Century Gothic"/>
              <a:cs typeface="Century Gothic"/>
            </a:defRPr>
          </a:pPr>
        </a:p>
      </c:txPr>
    </c:legend>
    <c:plotVisOnly val="1"/>
    <c:dispBlanksAs val="gap"/>
    <c:showDLblsOverMax val="0"/>
  </c:chart>
  <c:spPr>
    <a:noFill/>
    <a:ln w="9525">
      <a:noFill/>
      <a:round/>
    </a:ln>
  </c:spPr>
  <c:txPr>
    <a:bodyPr vert="horz" rot="0"/>
    <a:lstStyle/>
    <a:p>
      <a:pPr>
        <a:defRPr lang="en-US" cap="none" u="none" baseline="0">
          <a:solidFill>
            <a:schemeClr val="tx1"/>
          </a:solidFill>
          <a:latin typeface="+mn-lt"/>
          <a:ea typeface="+mn-cs"/>
          <a:cs typeface="+mn-cs"/>
        </a:defRPr>
      </a:pPr>
    </a:p>
  </c:txPr>
  <c:lang xmlns:c="http://schemas.openxmlformats.org/drawingml/2006/chart" val="en-US"/>
  <c:printSettings xmlns:c="http://schemas.openxmlformats.org/drawingml/2006/chart">
    <c:headerFooter/>
    <c:pageMargins b="0.75000000000000189" l="0.70000000000000062" r="0.70000000000000062" t="0.75000000000000189" header="0.30000000000000032" footer="0.30000000000000032"/>
    <c:pageSetup paperSize="0" orientation="landscape" horizontalDpi="300" verticalDpi="300" copies="0"/>
  </c:printSettings>
  <c:date1904 val="0"/>
</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2486025</xdr:colOff>
      <xdr:row>1</xdr:row>
      <xdr:rowOff>342900</xdr:rowOff>
    </xdr:from>
    <xdr:to>
      <xdr:col>1</xdr:col>
      <xdr:colOff>3886200</xdr:colOff>
      <xdr:row>1</xdr:row>
      <xdr:rowOff>1838325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724150" y="561975"/>
          <a:ext cx="1390650" cy="14954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7</xdr:row>
      <xdr:rowOff>190500</xdr:rowOff>
    </xdr:from>
    <xdr:ext cx="8772525" cy="5581650"/>
    <xdr:graphicFrame macro="">
      <xdr:nvGraphicFramePr>
        <xdr:cNvPr id="5" name="Chart 1" descr="Clustered column chart showing Estimated and Actual Total Income and Total Expenses comparison"/>
        <xdr:cNvGraphicFramePr/>
      </xdr:nvGraphicFramePr>
      <xdr:xfrm>
        <a:off x="257175" y="3238500"/>
        <a:ext cx="8772525" cy="5581650"/>
      </xdr:xfrm>
      <a:graphic>
        <a:graphicData uri="http://schemas.openxmlformats.org/drawingml/2006/chart">
          <c:chart xmlns:c="http://schemas.openxmlformats.org/drawingml/2006/chart" r:id="rId1"/>
        </a:graphicData>
      </a:graphic>
    </xdr:graphicFrame>
    <xdr:clientData fLocksWithSheet="0"/>
  </xdr:oneCellAnchor>
</xdr:wsDr>
</file>

<file path=xl/tables/table1.xml><?xml version="1.0" encoding="utf-8"?>
<table xmlns="http://schemas.openxmlformats.org/spreadsheetml/2006/main" id="1" name="SiteExpenses" displayName="SiteExpenses" ref="B7:D15" totalsRowCount="1" headerRowDxfId="65" dataDxfId="64">
  <autoFilter ref="B7:D14"/>
  <tableColumns count="3">
    <tableColumn id="1" name="Venue" totalsRowLabel="Total" totalsRowDxfId="63"/>
    <tableColumn id="2" name="Estimated" totalsRowFunction="sum" totalsRowDxfId="62"/>
    <tableColumn id="3" name="Actual" totalsRowFunction="sum" totalsRowDxfId="61"/>
  </tableColumns>
  <tableStyleInfo showFirstColumn="1" showLastColumn="0" showRowStripes="1" showColumnStripes="0"/>
</table>
</file>

<file path=xl/tables/table10.xml><?xml version="1.0" encoding="utf-8"?>
<table xmlns="http://schemas.openxmlformats.org/spreadsheetml/2006/main" id="15" name="ExhibitorsAndvendors" displayName="ExhibitorsAndvendors" ref="B13:G17" totalsRowCount="1" headerRowDxfId="11" totalsRowDxfId="10">
  <autoFilter ref="B13:G16"/>
  <tableColumns count="6">
    <tableColumn id="1" name="Estimated" totalsRowLabel=" " totalsRowDxfId="9"/>
    <tableColumn id="2" name="Actual" totalsRowDxfId="8"/>
    <tableColumn id="3" name="Type" totalsRowDxfId="7"/>
    <tableColumn id="4" name="Price" totalsRowDxfId="6"/>
    <tableColumn id="5" name="Estimated Total" totalsRowFunction="sum" totalsRowDxfId="5"/>
    <tableColumn id="6" name="Actual Total" totalsRowFunction="sum" totalsRowDxfId="4"/>
  </tableColumns>
  <tableStyleInfo showFirstColumn="1" showLastColumn="0" showRowStripes="0" showColumnStripes="0"/>
</table>
</file>

<file path=xl/tables/table11.xml><?xml version="1.0" encoding="utf-8"?>
<table xmlns="http://schemas.openxmlformats.org/spreadsheetml/2006/main" id="9" name="Total" displayName="Total" ref="B5:D8" totalsRowCount="1" headerRowDxfId="3">
  <autoFilter ref="B5:D7"/>
  <tableColumns count="3">
    <tableColumn id="1" name="Total" totalsRowLabel="Total profit (or loss)" totalsRowDxfId="2"/>
    <tableColumn id="2" name="Estimated" totalsRowFunction="custom" totalsRowDxfId="1">
      <totalsRowFormula>C6-C7</totalsRowFormula>
    </tableColumn>
    <tableColumn id="3" name="Actual" totalsRowFunction="custom" totalsRowDxfId="0">
      <totalsRowFormula>D6-D7</totalsRowFormula>
    </tableColumn>
  </tableColumns>
  <tableStyleInfo showFirstColumn="1" showLastColumn="0" showRowStripes="0" showColumnStripes="0"/>
</table>
</file>

<file path=xl/tables/table2.xml><?xml version="1.0" encoding="utf-8"?>
<table xmlns="http://schemas.openxmlformats.org/spreadsheetml/2006/main" id="2" name="DecorationsExpenses" displayName="DecorationsExpenses" ref="B17:D23" totalsRowCount="1" headerRowDxfId="60" dataDxfId="59">
  <autoFilter ref="B17:D22"/>
  <tableColumns count="3">
    <tableColumn id="1" name="Decorations" totalsRowLabel="Total" totalsRowDxfId="58"/>
    <tableColumn id="2" name="Estimated" totalsRowFunction="sum" totalsRowDxfId="57"/>
    <tableColumn id="3" name="Actual" totalsRowFunction="sum" totalsRowDxfId="56"/>
  </tableColumns>
  <tableStyleInfo showFirstColumn="1" showLastColumn="0" showRowStripes="1" showColumnStripes="0"/>
</table>
</file>

<file path=xl/tables/table3.xml><?xml version="1.0" encoding="utf-8"?>
<table xmlns="http://schemas.openxmlformats.org/spreadsheetml/2006/main" id="3" name="PublicityExpenses" displayName="PublicityExpenses" ref="B25:D32" totalsRowCount="1" headerRowDxfId="55" dataDxfId="54">
  <autoFilter ref="B25:D31"/>
  <tableColumns count="3">
    <tableColumn id="1" name="Promotions" totalsRowLabel="Total" totalsRowDxfId="53"/>
    <tableColumn id="2" name="Estimated" totalsRowFunction="sum" totalsRowDxfId="52"/>
    <tableColumn id="3" name="Actual" totalsRowFunction="sum" totalsRowDxfId="51"/>
  </tableColumns>
  <tableStyleInfo showFirstColumn="1" showLastColumn="0" showRowStripes="1" showColumnStripes="0"/>
</table>
</file>

<file path=xl/tables/table4.xml><?xml version="1.0" encoding="utf-8"?>
<table xmlns="http://schemas.openxmlformats.org/spreadsheetml/2006/main" id="4" name="MiscellaneousExpenses" displayName="MiscellaneousExpenses" ref="B34:D41" totalsRowCount="1" headerRowDxfId="50" dataDxfId="49">
  <autoFilter ref="B34:D40"/>
  <tableColumns count="3">
    <tableColumn id="1" name="Miscellaneous" totalsRowLabel="Total" totalsRowDxfId="48"/>
    <tableColumn id="2" name="Estimated" totalsRowFunction="sum" totalsRowDxfId="47"/>
    <tableColumn id="3" name="Actual" totalsRowFunction="sum" totalsRowDxfId="46"/>
  </tableColumns>
  <tableStyleInfo showFirstColumn="1" showLastColumn="0" showRowStripes="1" showColumnStripes="0"/>
</table>
</file>

<file path=xl/tables/table5.xml><?xml version="1.0" encoding="utf-8"?>
<table xmlns="http://schemas.openxmlformats.org/spreadsheetml/2006/main" id="5" name="RefreshmentsExpenses" displayName="RefreshmentsExpenses" ref="F7:H16" totalsRowCount="1" headerRowDxfId="45" dataDxfId="44">
  <autoFilter ref="F7:H15"/>
  <tableColumns count="3">
    <tableColumn id="1" name="Catering" totalsRowLabel="Total" totalsRowDxfId="43"/>
    <tableColumn id="2" name="Estimated" totalsRowFunction="sum" totalsRowDxfId="42"/>
    <tableColumn id="3" name="Actual" totalsRowFunction="sum" totalsRowDxfId="41"/>
  </tableColumns>
  <tableStyleInfo showFirstColumn="1" showLastColumn="0" showRowStripes="1" showColumnStripes="0"/>
</table>
</file>

<file path=xl/tables/table6.xml><?xml version="1.0" encoding="utf-8"?>
<table xmlns="http://schemas.openxmlformats.org/spreadsheetml/2006/main" id="6" name="ProgramExpenses" displayName="ProgramExpenses" ref="F18:H25" totalsRowCount="1" headerRowDxfId="40" dataDxfId="39">
  <autoFilter ref="F18:H24"/>
  <tableColumns count="3">
    <tableColumn id="1" name="Other Expenses" totalsRowLabel="Total" totalsRowDxfId="38"/>
    <tableColumn id="2" name="Estimated" totalsRowFunction="sum" totalsRowDxfId="37"/>
    <tableColumn id="3" name="Actual" totalsRowFunction="sum" totalsRowDxfId="36"/>
  </tableColumns>
  <tableStyleInfo showFirstColumn="1" showLastColumn="0" showRowStripes="1" showColumnStripes="0"/>
</table>
</file>

<file path=xl/tables/table7.xml><?xml version="1.0" encoding="utf-8"?>
<table xmlns="http://schemas.openxmlformats.org/spreadsheetml/2006/main" id="7" name="PrizesExpenses" displayName="PrizesExpenses" ref="F27:H31" totalsRowCount="1" headerRowDxfId="35" dataDxfId="34">
  <autoFilter ref="F27:H30"/>
  <tableColumns count="3">
    <tableColumn id="1" name="Prizes/Gifts" totalsRowLabel="Total" totalsRowDxfId="33"/>
    <tableColumn id="2" name="Estimated" totalsRowFunction="sum" totalsRowDxfId="32"/>
    <tableColumn id="3" name="Actual" totalsRowFunction="sum" totalsRowDxfId="31"/>
  </tableColumns>
  <tableStyleInfo showFirstColumn="1" showLastColumn="0" showRowStripes="1" showColumnStripes="0"/>
</table>
</file>

<file path=xl/tables/table8.xml><?xml version="1.0" encoding="utf-8"?>
<table xmlns="http://schemas.openxmlformats.org/spreadsheetml/2006/main" id="10" name="Admissions" displayName="Admissions" ref="B7:G11" totalsRowCount="1" headerRowDxfId="30" totalsRowDxfId="29">
  <autoFilter ref="B7:G10"/>
  <tableColumns count="6">
    <tableColumn id="1" name="Estimated" totalsRowLabel=" " totalsRowDxfId="28"/>
    <tableColumn id="2" name="Actual" totalsRowDxfId="27"/>
    <tableColumn id="3" name="Type" totalsRowDxfId="26"/>
    <tableColumn id="4" name="Ticket Price" totalsRowDxfId="25"/>
    <tableColumn id="5" name="Estimated Total" totalsRowFunction="sum" totalsRowDxfId="24"/>
    <tableColumn id="6" name="Actual Total" totalsRowFunction="sum" totalsRowDxfId="23">
      <calculatedColumnFormula>C8*E8</calculatedColumnFormula>
    </tableColumn>
  </tableColumns>
  <tableStyleInfo showFirstColumn="1" showLastColumn="0" showRowStripes="0" showColumnStripes="0"/>
</table>
</file>

<file path=xl/tables/table9.xml><?xml version="1.0" encoding="utf-8"?>
<table xmlns="http://schemas.openxmlformats.org/spreadsheetml/2006/main" id="14" name="SaleOfItem" displayName="SaleOfItem" ref="B19:G24" totalsRowCount="1" headerRowDxfId="22" totalsRowDxfId="21">
  <autoFilter ref="B19:G23"/>
  <tableColumns count="6">
    <tableColumn id="1" name="Estimated" dataDxfId="20" totalsRowLabel=" " totalsRowDxfId="19"/>
    <tableColumn id="2" name="Actual" dataDxfId="18" totalsRowDxfId="17"/>
    <tableColumn id="3" name="Type" totalsRowDxfId="16"/>
    <tableColumn id="4" name="Price" dataDxfId="15" totalsRowDxfId="14"/>
    <tableColumn id="5" name="Estimated  Total" totalsRowFunction="sum" totalsRowDxfId="13"/>
    <tableColumn id="6" name="Actual Total" totalsRowFunction="sum" totalsRowDxfId="12"/>
  </tableColumns>
  <tableStyleInfo showFirstColumn="1" showLastColumn="0" showRowStripes="0" showColumnStripes="0"/>
</table>
</file>

<file path=xl/theme/theme1.xml><?xml version="1.0" encoding="utf-8"?>
<a:theme xmlns:a="http://schemas.openxmlformats.org/drawingml/2006/main" name="Office Theme">
  <a:themeElements>
    <a:clrScheme name="Custom 146">
      <a:dk1>
        <a:sysClr val="windowText" lastClr="000000"/>
      </a:dk1>
      <a:lt1>
        <a:sysClr val="window" lastClr="FFFFFF"/>
      </a:lt1>
      <a:dk2>
        <a:srgbClr val="385468"/>
      </a:dk2>
      <a:lt2>
        <a:srgbClr val="C9C2D1"/>
      </a:lt2>
      <a:accent1>
        <a:srgbClr val="89C8C1"/>
      </a:accent1>
      <a:accent2>
        <a:srgbClr val="F08A7B"/>
      </a:accent2>
      <a:accent3>
        <a:srgbClr val="6BB1C9"/>
      </a:accent3>
      <a:accent4>
        <a:srgbClr val="CE4242"/>
      </a:accent4>
      <a:accent5>
        <a:srgbClr val="0D6E74"/>
      </a:accent5>
      <a:accent6>
        <a:srgbClr val="1AB0AD"/>
      </a:accent6>
      <a:hlink>
        <a:srgbClr val="B333FF"/>
      </a:hlink>
      <a:folHlink>
        <a:srgbClr val="5300A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table" Target="../tables/table9.xml" /><Relationship Id="rId3" Type="http://schemas.openxmlformats.org/officeDocument/2006/relationships/table" Target="../tables/table10.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vistaprint.com.au/signs-posters/banners/vinyl-banners" TargetMode="External" /><Relationship Id="rId2" Type="http://schemas.openxmlformats.org/officeDocument/2006/relationships/hyperlink" Target="https://www.wangaratrophies.com.au/products/" TargetMode="External" /><Relationship Id="rId3" Type="http://schemas.openxmlformats.org/officeDocument/2006/relationships/hyperlink" Target="https://www.vistaprint.com.au/labels-stickers/stickers" TargetMode="External" /><Relationship Id="rId4" Type="http://schemas.openxmlformats.org/officeDocument/2006/relationships/hyperlink" Target="https://istick.com.au/" TargetMode="External" /><Relationship Id="rId5" Type="http://schemas.openxmlformats.org/officeDocument/2006/relationships/hyperlink" Target="https://www.officeworks.com.au/print-copy/p/pull-up-banners-pcbspbcp" TargetMode="External" /><Relationship Id="rId6" Type="http://schemas.openxmlformats.org/officeDocument/2006/relationships/hyperlink" Target="https://www.vividads.com.au/collections/best-seller/products/teardrop-banners-flags" TargetMode="External" /><Relationship Id="rId7" Type="http://schemas.openxmlformats.org/officeDocument/2006/relationships/hyperlink" Target="https://chromaphotobooth.com.au/" TargetMode="External" /><Relationship Id="rId8"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showGridLines="0" tabSelected="1" workbookViewId="0" topLeftCell="A1">
      <selection activeCell="B24" sqref="B24"/>
    </sheetView>
  </sheetViews>
  <sheetFormatPr defaultColWidth="8.88671875" defaultRowHeight="17.25"/>
  <cols>
    <col min="1" max="1" width="2.77734375" style="0" customWidth="1"/>
    <col min="2" max="2" width="80.77734375" style="0" customWidth="1"/>
    <col min="3" max="3" width="2.77734375" style="0" customWidth="1"/>
  </cols>
  <sheetData>
    <row r="2" s="66" customFormat="1" ht="180.75" customHeight="1">
      <c r="B2" s="135"/>
    </row>
    <row r="3" s="66" customFormat="1" ht="39" customHeight="1">
      <c r="B3" s="148" t="s">
        <v>169</v>
      </c>
    </row>
    <row r="4" s="66" customFormat="1" ht="30" customHeight="1">
      <c r="B4" s="71" t="s">
        <v>34</v>
      </c>
    </row>
    <row r="5" s="66" customFormat="1" ht="30" customHeight="1">
      <c r="B5" s="71" t="s">
        <v>35</v>
      </c>
    </row>
    <row r="6" s="66" customFormat="1" ht="30" customHeight="1">
      <c r="B6" s="71" t="s">
        <v>36</v>
      </c>
    </row>
    <row r="7" s="66" customFormat="1" ht="30" customHeight="1">
      <c r="B7" s="71" t="s">
        <v>41</v>
      </c>
    </row>
    <row r="8" s="66" customFormat="1" ht="51.75" customHeight="1">
      <c r="B8" s="71" t="s">
        <v>167</v>
      </c>
    </row>
    <row r="9" s="66" customFormat="1" ht="30" customHeight="1">
      <c r="B9" s="72" t="s">
        <v>37</v>
      </c>
    </row>
    <row r="10" ht="63" customHeight="1">
      <c r="B10" s="71" t="s">
        <v>168</v>
      </c>
    </row>
    <row r="11" ht="17.25">
      <c r="B11" s="73"/>
    </row>
    <row r="13" ht="17.25">
      <c r="B13" s="96"/>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workbookViewId="0" topLeftCell="A22">
      <selection activeCell="L2" sqref="L2"/>
    </sheetView>
  </sheetViews>
  <sheetFormatPr defaultColWidth="8.88671875" defaultRowHeight="30" customHeight="1"/>
  <cols>
    <col min="1" max="1" width="9.3359375" style="67" customWidth="1"/>
    <col min="2" max="2" width="21.21484375" style="1" customWidth="1"/>
    <col min="3" max="4" width="11.6640625" style="1" customWidth="1"/>
    <col min="5" max="5" width="6.99609375" style="1" customWidth="1"/>
    <col min="6" max="6" width="21.10546875" style="1" customWidth="1"/>
    <col min="7" max="8" width="11.6640625" style="1" customWidth="1"/>
    <col min="9" max="9" width="2.77734375" style="1" customWidth="1"/>
    <col min="10" max="10" width="27.3359375" style="1" customWidth="1"/>
    <col min="11" max="16384" width="8.88671875" style="1" customWidth="1"/>
  </cols>
  <sheetData>
    <row r="1" spans="2:17" ht="12.75" customHeight="1">
      <c r="B1" s="142"/>
      <c r="C1" s="143"/>
      <c r="D1" s="144"/>
      <c r="E1" s="145"/>
      <c r="F1" s="152"/>
      <c r="G1" s="152"/>
      <c r="H1" s="152"/>
      <c r="I1"/>
      <c r="J1"/>
      <c r="K1"/>
      <c r="L1"/>
      <c r="M1"/>
      <c r="N1"/>
      <c r="O1"/>
      <c r="P1"/>
      <c r="Q1"/>
    </row>
    <row r="2" spans="2:17" ht="90" customHeight="1">
      <c r="B2" s="154" t="s">
        <v>111</v>
      </c>
      <c r="C2" s="154"/>
      <c r="D2" s="154"/>
      <c r="E2" s="154"/>
      <c r="F2" s="154"/>
      <c r="G2" s="154"/>
      <c r="H2" s="154"/>
      <c r="I2"/>
      <c r="J2"/>
      <c r="K2"/>
      <c r="L2"/>
      <c r="M2"/>
      <c r="N2"/>
      <c r="O2"/>
      <c r="P2"/>
      <c r="Q2"/>
    </row>
    <row r="3" spans="1:16" ht="42" customHeight="1">
      <c r="A3" s="69"/>
      <c r="B3" s="19"/>
      <c r="C3" s="20"/>
      <c r="E3" s="14"/>
      <c r="F3" s="14"/>
      <c r="G3" s="153" t="s">
        <v>25</v>
      </c>
      <c r="H3" s="153"/>
      <c r="I3"/>
      <c r="J3"/>
      <c r="K3"/>
      <c r="L3"/>
      <c r="M3"/>
      <c r="N3"/>
      <c r="O3"/>
      <c r="P3"/>
    </row>
    <row r="4" spans="1:16" s="50" customFormat="1" ht="70.5" customHeight="1" thickBot="1">
      <c r="A4" s="69"/>
      <c r="B4" s="51"/>
      <c r="C4" s="52"/>
      <c r="D4" s="52"/>
      <c r="E4" s="53"/>
      <c r="F4" s="53"/>
      <c r="G4" s="51" t="s">
        <v>2</v>
      </c>
      <c r="H4" s="51" t="s">
        <v>3</v>
      </c>
      <c r="I4" s="54"/>
      <c r="J4" s="54"/>
      <c r="K4" s="54"/>
      <c r="L4" s="54"/>
      <c r="M4" s="54"/>
      <c r="N4" s="54"/>
      <c r="O4" s="54"/>
      <c r="P4" s="54"/>
    </row>
    <row r="5" spans="1:16" s="3" customFormat="1" ht="22.5" customHeight="1">
      <c r="A5" s="69"/>
      <c r="B5" s="15" t="s">
        <v>15</v>
      </c>
      <c r="E5" s="14"/>
      <c r="F5" s="14"/>
      <c r="G5" s="16">
        <f>SUM(C15,C23,C32,C41,G16,G25,G31)</f>
        <v>400</v>
      </c>
      <c r="H5" s="16">
        <f>SUM(D15,D23,D32,D41,H16,H25,H31)</f>
        <v>377</v>
      </c>
      <c r="I5"/>
      <c r="J5"/>
      <c r="K5"/>
      <c r="L5"/>
      <c r="M5"/>
      <c r="N5"/>
      <c r="O5"/>
      <c r="P5"/>
    </row>
    <row r="6" spans="5:16" ht="26.25" customHeight="1">
      <c r="E6" s="14"/>
      <c r="F6" s="14"/>
      <c r="G6"/>
      <c r="H6"/>
      <c r="I6"/>
      <c r="J6"/>
      <c r="K6"/>
      <c r="L6"/>
      <c r="M6"/>
      <c r="N6"/>
      <c r="O6"/>
      <c r="P6"/>
    </row>
    <row r="7" spans="1:16" ht="30" customHeight="1">
      <c r="A7" s="69"/>
      <c r="B7" s="74" t="s">
        <v>59</v>
      </c>
      <c r="C7" s="75" t="s">
        <v>2</v>
      </c>
      <c r="D7" s="75" t="s">
        <v>3</v>
      </c>
      <c r="E7"/>
      <c r="F7" s="74" t="s">
        <v>170</v>
      </c>
      <c r="G7" s="7" t="s">
        <v>2</v>
      </c>
      <c r="H7" s="7" t="s">
        <v>3</v>
      </c>
      <c r="I7"/>
      <c r="J7"/>
      <c r="K7"/>
      <c r="L7"/>
      <c r="M7"/>
      <c r="N7"/>
      <c r="O7"/>
      <c r="P7"/>
    </row>
    <row r="8" spans="2:16" ht="30" customHeight="1">
      <c r="B8" s="9" t="s">
        <v>0</v>
      </c>
      <c r="C8" s="98">
        <v>0</v>
      </c>
      <c r="D8" s="98">
        <v>0</v>
      </c>
      <c r="E8"/>
      <c r="F8" s="11" t="s">
        <v>4</v>
      </c>
      <c r="G8" s="98">
        <v>400</v>
      </c>
      <c r="H8" s="98">
        <v>377</v>
      </c>
      <c r="I8"/>
      <c r="J8" s="112"/>
      <c r="K8"/>
      <c r="L8"/>
      <c r="M8"/>
      <c r="N8"/>
      <c r="O8"/>
      <c r="P8"/>
    </row>
    <row r="9" spans="2:16" ht="30" customHeight="1">
      <c r="B9" s="10" t="s">
        <v>57</v>
      </c>
      <c r="C9" s="102">
        <v>0</v>
      </c>
      <c r="D9" s="102">
        <v>0</v>
      </c>
      <c r="E9"/>
      <c r="F9" s="12" t="s">
        <v>60</v>
      </c>
      <c r="G9" s="102">
        <v>0</v>
      </c>
      <c r="H9" s="102">
        <v>0</v>
      </c>
      <c r="I9"/>
      <c r="J9"/>
      <c r="K9"/>
      <c r="L9"/>
      <c r="M9"/>
      <c r="N9"/>
      <c r="O9"/>
      <c r="P9"/>
    </row>
    <row r="10" spans="2:16" ht="30" customHeight="1">
      <c r="B10" s="9" t="s">
        <v>74</v>
      </c>
      <c r="C10" s="98">
        <v>0</v>
      </c>
      <c r="D10" s="98">
        <v>0</v>
      </c>
      <c r="E10"/>
      <c r="F10" s="84" t="s">
        <v>61</v>
      </c>
      <c r="G10" s="100">
        <v>0</v>
      </c>
      <c r="H10" s="100">
        <v>0</v>
      </c>
      <c r="I10"/>
      <c r="J10"/>
      <c r="K10"/>
      <c r="L10"/>
      <c r="M10"/>
      <c r="N10"/>
      <c r="O10"/>
      <c r="P10"/>
    </row>
    <row r="11" spans="2:16" ht="30" customHeight="1">
      <c r="B11" s="91" t="s">
        <v>75</v>
      </c>
      <c r="C11" s="99">
        <v>0</v>
      </c>
      <c r="D11" s="99">
        <v>0</v>
      </c>
      <c r="E11"/>
      <c r="F11" s="90" t="s">
        <v>72</v>
      </c>
      <c r="G11" s="102">
        <v>0</v>
      </c>
      <c r="H11" s="102">
        <v>0</v>
      </c>
      <c r="I11" s="18"/>
      <c r="J11"/>
      <c r="K11"/>
      <c r="L11"/>
      <c r="M11"/>
      <c r="N11"/>
      <c r="O11"/>
      <c r="P11"/>
    </row>
    <row r="12" spans="2:16" ht="30" customHeight="1">
      <c r="B12" s="92" t="s">
        <v>1</v>
      </c>
      <c r="C12" s="103">
        <v>0</v>
      </c>
      <c r="D12" s="103">
        <v>0</v>
      </c>
      <c r="E12"/>
      <c r="F12" s="84" t="s">
        <v>69</v>
      </c>
      <c r="G12" s="100">
        <v>0</v>
      </c>
      <c r="H12" s="100">
        <v>0</v>
      </c>
      <c r="I12"/>
      <c r="J12"/>
      <c r="K12"/>
      <c r="L12"/>
      <c r="M12"/>
      <c r="N12"/>
      <c r="O12"/>
      <c r="P12"/>
    </row>
    <row r="13" spans="2:16" ht="33" customHeight="1">
      <c r="B13" s="95" t="s">
        <v>58</v>
      </c>
      <c r="C13" s="105">
        <v>0</v>
      </c>
      <c r="D13" s="105">
        <v>0</v>
      </c>
      <c r="E13"/>
      <c r="F13" s="91" t="s">
        <v>73</v>
      </c>
      <c r="G13" s="106">
        <v>0</v>
      </c>
      <c r="H13" s="106">
        <v>0</v>
      </c>
      <c r="I13"/>
      <c r="J13"/>
      <c r="K13"/>
      <c r="L13"/>
      <c r="M13"/>
      <c r="N13"/>
      <c r="O13"/>
      <c r="P13"/>
    </row>
    <row r="14" spans="2:16" ht="30" customHeight="1">
      <c r="B14" s="83"/>
      <c r="C14" s="104">
        <v>0</v>
      </c>
      <c r="D14" s="104">
        <v>0</v>
      </c>
      <c r="E14"/>
      <c r="F14" s="82"/>
      <c r="G14" s="103">
        <v>0</v>
      </c>
      <c r="H14" s="103">
        <v>0</v>
      </c>
      <c r="I14"/>
      <c r="J14" s="112" t="s">
        <v>83</v>
      </c>
      <c r="K14"/>
      <c r="L14"/>
      <c r="M14"/>
      <c r="N14"/>
      <c r="O14"/>
      <c r="P14"/>
    </row>
    <row r="15" spans="2:16" ht="30" customHeight="1">
      <c r="B15" s="59" t="s">
        <v>24</v>
      </c>
      <c r="C15" s="59">
        <f>SUBTOTAL(109,[Estimated])</f>
        <v>0</v>
      </c>
      <c r="D15" s="59">
        <f>SUBTOTAL(109,[Actual])</f>
        <v>0</v>
      </c>
      <c r="E15"/>
      <c r="F15" s="85"/>
      <c r="G15" s="107"/>
      <c r="H15" s="107"/>
      <c r="I15"/>
      <c r="J15"/>
      <c r="K15"/>
      <c r="L15"/>
      <c r="M15"/>
      <c r="N15"/>
      <c r="O15"/>
      <c r="P15"/>
    </row>
    <row r="16" spans="2:16" ht="30" customHeight="1">
      <c r="B16" s="8"/>
      <c r="C16" s="8"/>
      <c r="D16" s="8"/>
      <c r="E16"/>
      <c r="F16" s="59" t="s">
        <v>24</v>
      </c>
      <c r="G16" s="59">
        <f>SUBTOTAL(109,[Estimated])</f>
        <v>400</v>
      </c>
      <c r="H16" s="59">
        <f>SUBTOTAL(109,[Actual])</f>
        <v>377</v>
      </c>
      <c r="I16"/>
      <c r="J16"/>
      <c r="K16"/>
      <c r="L16"/>
      <c r="M16"/>
      <c r="N16"/>
      <c r="O16"/>
      <c r="P16"/>
    </row>
    <row r="17" spans="2:16" ht="30" customHeight="1">
      <c r="B17" s="76" t="s">
        <v>5</v>
      </c>
      <c r="C17" s="77" t="s">
        <v>2</v>
      </c>
      <c r="D17" s="77" t="s">
        <v>3</v>
      </c>
      <c r="E17"/>
      <c r="F17"/>
      <c r="G17"/>
      <c r="H17"/>
      <c r="I17"/>
      <c r="J17"/>
      <c r="K17"/>
      <c r="L17"/>
      <c r="M17"/>
      <c r="N17"/>
      <c r="O17"/>
      <c r="P17"/>
    </row>
    <row r="18" spans="2:16" ht="30" customHeight="1">
      <c r="B18" s="11" t="s">
        <v>6</v>
      </c>
      <c r="C18" s="98">
        <v>0</v>
      </c>
      <c r="D18" s="98">
        <v>0</v>
      </c>
      <c r="E18"/>
      <c r="F18" s="76" t="s">
        <v>171</v>
      </c>
      <c r="G18" s="75" t="s">
        <v>2</v>
      </c>
      <c r="H18" s="75" t="s">
        <v>3</v>
      </c>
      <c r="I18"/>
      <c r="J18"/>
      <c r="K18"/>
      <c r="L18"/>
      <c r="M18"/>
      <c r="N18"/>
      <c r="O18"/>
      <c r="P18"/>
    </row>
    <row r="19" spans="2:16" ht="30" customHeight="1">
      <c r="B19" s="12" t="s">
        <v>174</v>
      </c>
      <c r="C19" s="102">
        <v>0</v>
      </c>
      <c r="D19" s="102">
        <v>0</v>
      </c>
      <c r="E19"/>
      <c r="F19" s="11" t="s">
        <v>172</v>
      </c>
      <c r="G19" s="98">
        <v>0</v>
      </c>
      <c r="H19" s="98">
        <v>0</v>
      </c>
      <c r="I19"/>
      <c r="J19" s="112" t="s">
        <v>84</v>
      </c>
      <c r="K19"/>
      <c r="L19"/>
      <c r="M19"/>
      <c r="N19"/>
      <c r="O19"/>
      <c r="P19"/>
    </row>
    <row r="20" spans="2:16" ht="30" customHeight="1">
      <c r="B20" s="82" t="s">
        <v>7</v>
      </c>
      <c r="C20" s="103">
        <v>0</v>
      </c>
      <c r="D20" s="103">
        <v>0</v>
      </c>
      <c r="E20"/>
      <c r="F20" s="12" t="s">
        <v>172</v>
      </c>
      <c r="G20" s="102">
        <v>0</v>
      </c>
      <c r="H20" s="102">
        <v>0</v>
      </c>
      <c r="I20"/>
      <c r="J20"/>
      <c r="K20"/>
      <c r="L20"/>
      <c r="M20"/>
      <c r="N20"/>
      <c r="O20"/>
      <c r="P20"/>
    </row>
    <row r="21" spans="2:16" ht="33" customHeight="1">
      <c r="B21" s="12" t="s">
        <v>8</v>
      </c>
      <c r="C21" s="102">
        <v>0</v>
      </c>
      <c r="D21" s="102">
        <v>0</v>
      </c>
      <c r="E21"/>
      <c r="F21" s="11" t="s">
        <v>172</v>
      </c>
      <c r="G21" s="98">
        <v>0</v>
      </c>
      <c r="H21" s="98">
        <v>0</v>
      </c>
      <c r="I21"/>
      <c r="J21"/>
      <c r="K21"/>
      <c r="L21"/>
      <c r="M21"/>
      <c r="N21"/>
      <c r="O21"/>
      <c r="P21"/>
    </row>
    <row r="22" spans="1:16" ht="30" customHeight="1">
      <c r="A22" s="69"/>
      <c r="B22" s="83"/>
      <c r="C22" s="104">
        <v>0</v>
      </c>
      <c r="D22" s="104">
        <v>0</v>
      </c>
      <c r="E22"/>
      <c r="F22" s="12" t="s">
        <v>172</v>
      </c>
      <c r="G22" s="102">
        <v>0</v>
      </c>
      <c r="H22" s="102">
        <v>0</v>
      </c>
      <c r="I22"/>
      <c r="J22"/>
      <c r="K22"/>
      <c r="L22"/>
      <c r="M22"/>
      <c r="N22"/>
      <c r="O22"/>
      <c r="P22"/>
    </row>
    <row r="23" spans="2:16" ht="30" customHeight="1">
      <c r="B23" s="59" t="s">
        <v>24</v>
      </c>
      <c r="C23" s="59">
        <f>SUBTOTAL(109,[Estimated])</f>
        <v>0</v>
      </c>
      <c r="D23" s="59">
        <f>SUBTOTAL(109,[Actual])</f>
        <v>0</v>
      </c>
      <c r="E23"/>
      <c r="F23" s="94" t="s">
        <v>172</v>
      </c>
      <c r="G23" s="98">
        <v>0</v>
      </c>
      <c r="H23" s="98">
        <v>0</v>
      </c>
      <c r="I23"/>
      <c r="J23"/>
      <c r="K23"/>
      <c r="L23"/>
      <c r="M23"/>
      <c r="N23"/>
      <c r="O23"/>
      <c r="P23"/>
    </row>
    <row r="24" spans="2:16" ht="30" customHeight="1">
      <c r="B24" s="8"/>
      <c r="C24" s="8"/>
      <c r="D24" s="8"/>
      <c r="F24" s="93" t="s">
        <v>172</v>
      </c>
      <c r="G24" s="108">
        <v>0</v>
      </c>
      <c r="H24" s="108">
        <v>0</v>
      </c>
      <c r="I24"/>
      <c r="J24"/>
      <c r="K24"/>
      <c r="L24"/>
      <c r="M24"/>
      <c r="N24"/>
      <c r="O24"/>
      <c r="P24"/>
    </row>
    <row r="25" spans="2:8" ht="30" customHeight="1">
      <c r="B25" s="78" t="s">
        <v>63</v>
      </c>
      <c r="C25" s="25" t="s">
        <v>2</v>
      </c>
      <c r="D25" s="25" t="s">
        <v>3</v>
      </c>
      <c r="F25" s="59" t="s">
        <v>24</v>
      </c>
      <c r="G25" s="59">
        <f>SUBTOTAL(109,[Estimated])</f>
        <v>0</v>
      </c>
      <c r="H25" s="59">
        <f>SUBTOTAL(109,[Actual])</f>
        <v>0</v>
      </c>
    </row>
    <row r="26" spans="2:8" ht="30" customHeight="1">
      <c r="B26" s="84" t="s">
        <v>77</v>
      </c>
      <c r="C26" s="100">
        <v>0</v>
      </c>
      <c r="D26" s="100">
        <v>0</v>
      </c>
      <c r="F26"/>
      <c r="G26"/>
      <c r="H26"/>
    </row>
    <row r="27" spans="2:8" ht="33" customHeight="1">
      <c r="B27" s="12" t="s">
        <v>9</v>
      </c>
      <c r="C27" s="101">
        <v>0</v>
      </c>
      <c r="D27" s="102">
        <v>0</v>
      </c>
      <c r="F27" s="78" t="s">
        <v>62</v>
      </c>
      <c r="G27" s="25" t="s">
        <v>2</v>
      </c>
      <c r="H27" s="25" t="s">
        <v>3</v>
      </c>
    </row>
    <row r="28" spans="1:10" ht="30" customHeight="1">
      <c r="A28" s="69"/>
      <c r="B28" s="11" t="s">
        <v>10</v>
      </c>
      <c r="C28" s="97">
        <v>0</v>
      </c>
      <c r="D28" s="98">
        <v>0</v>
      </c>
      <c r="F28" s="11" t="s">
        <v>21</v>
      </c>
      <c r="G28" s="98">
        <v>0</v>
      </c>
      <c r="H28" s="98">
        <v>0</v>
      </c>
      <c r="J28" s="1" t="s">
        <v>173</v>
      </c>
    </row>
    <row r="29" spans="2:8" ht="30" customHeight="1">
      <c r="B29" s="91" t="s">
        <v>76</v>
      </c>
      <c r="C29" s="99">
        <v>0</v>
      </c>
      <c r="D29" s="99">
        <v>0</v>
      </c>
      <c r="F29" s="12" t="s">
        <v>11</v>
      </c>
      <c r="G29" s="102">
        <v>0</v>
      </c>
      <c r="H29" s="102">
        <v>0</v>
      </c>
    </row>
    <row r="30" spans="2:8" ht="30" customHeight="1">
      <c r="B30" s="84"/>
      <c r="C30" s="100"/>
      <c r="D30" s="100"/>
      <c r="F30" s="83"/>
      <c r="G30" s="104"/>
      <c r="H30" s="104"/>
    </row>
    <row r="31" spans="2:8" ht="30" customHeight="1">
      <c r="B31" s="85"/>
      <c r="C31" s="85"/>
      <c r="D31" s="85"/>
      <c r="F31" s="59" t="s">
        <v>24</v>
      </c>
      <c r="G31" s="59">
        <f>SUBTOTAL(109,[Estimated])</f>
        <v>0</v>
      </c>
      <c r="H31" s="59">
        <f>SUBTOTAL(109,[Actual])</f>
        <v>0</v>
      </c>
    </row>
    <row r="32" spans="2:4" ht="30" customHeight="1">
      <c r="B32" s="59" t="s">
        <v>24</v>
      </c>
      <c r="C32" s="59">
        <f>SUBTOTAL(109,[Estimated])</f>
        <v>0</v>
      </c>
      <c r="D32" s="59">
        <f>SUBTOTAL(109,[Actual])</f>
        <v>0</v>
      </c>
    </row>
    <row r="33" spans="2:4" ht="30" customHeight="1">
      <c r="B33" s="8"/>
      <c r="C33" s="8"/>
      <c r="D33" s="8"/>
    </row>
    <row r="34" spans="2:4" ht="30" customHeight="1">
      <c r="B34" s="78" t="s">
        <v>12</v>
      </c>
      <c r="C34" s="25" t="s">
        <v>2</v>
      </c>
      <c r="D34" s="25" t="s">
        <v>3</v>
      </c>
    </row>
    <row r="35" spans="2:4" ht="30" customHeight="1">
      <c r="B35" s="11" t="s">
        <v>71</v>
      </c>
      <c r="C35" s="98"/>
      <c r="D35" s="98"/>
    </row>
    <row r="36" spans="2:4" ht="30" customHeight="1">
      <c r="B36" s="12" t="s">
        <v>13</v>
      </c>
      <c r="C36" s="102"/>
      <c r="D36" s="102"/>
    </row>
    <row r="37" spans="2:4" ht="30" customHeight="1">
      <c r="B37" s="11" t="s">
        <v>14</v>
      </c>
      <c r="C37" s="98"/>
      <c r="D37" s="98"/>
    </row>
    <row r="38" spans="2:4" ht="30" customHeight="1">
      <c r="B38" s="91" t="s">
        <v>81</v>
      </c>
      <c r="C38" s="106"/>
      <c r="D38" s="106"/>
    </row>
    <row r="39" spans="2:4" ht="30" customHeight="1">
      <c r="B39" s="82" t="s">
        <v>70</v>
      </c>
      <c r="C39" s="103"/>
      <c r="D39" s="103"/>
    </row>
    <row r="40" spans="2:4" ht="30" customHeight="1">
      <c r="B40" s="85" t="s">
        <v>85</v>
      </c>
      <c r="C40" s="107"/>
      <c r="D40" s="107"/>
    </row>
    <row r="41" spans="2:4" ht="30" customHeight="1">
      <c r="B41" s="59" t="s">
        <v>24</v>
      </c>
      <c r="C41" s="59">
        <f>SUBTOTAL(109,[Estimated])</f>
        <v>0</v>
      </c>
      <c r="D41" s="59">
        <f>SUBTOTAL(109,[Actual])</f>
        <v>0</v>
      </c>
    </row>
    <row r="49" spans="2:4" ht="30" customHeight="1">
      <c r="B49" s="8"/>
      <c r="C49" s="8"/>
      <c r="D49" s="8"/>
    </row>
    <row r="57" spans="2:4" ht="30" customHeight="1">
      <c r="B57" s="8"/>
      <c r="C57" s="8"/>
      <c r="D57" s="8"/>
    </row>
  </sheetData>
  <mergeCells count="3">
    <mergeCell ref="F1:H1"/>
    <mergeCell ref="G3:H3"/>
    <mergeCell ref="B2:H2"/>
  </mergeCells>
  <conditionalFormatting sqref="H5">
    <cfRule type="dataBar" priority="1">
      <dataBar>
        <cfvo type="num" val="0"/>
        <cfvo type="num" val="$G$5"/>
        <color rgb="FFFFB628"/>
      </dataBar>
      <extLst>
        <ext xmlns:x14="http://schemas.microsoft.com/office/spreadsheetml/2009/9/main" uri="{B025F937-C7B1-47D3-B67F-A62EFF666E3E}">
          <x14:id>{00000000-000E-0000-0000-00000C000000}</x14:id>
        </ext>
      </extLst>
    </cfRule>
  </conditionalFormatting>
  <printOptions/>
  <pageMargins left="1" right="1" top="0.75" bottom="1" header="0.5" footer="0.5"/>
  <pageSetup fitToHeight="1" fitToWidth="1" horizontalDpi="600" verticalDpi="600" orientation="landscape" scale="47" r:id="rId8"/>
  <tableParts>
    <tablePart r:id="rId3"/>
    <tablePart r:id="rId5"/>
    <tablePart r:id="rId2"/>
    <tablePart r:id="rId1"/>
    <tablePart r:id="rId6"/>
    <tablePart r:id="rId4"/>
    <tablePart r:id="rId7"/>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minLength="0" maxLength="100" gradient="0" negativeBarColorSameAsPositive="1" axisPosition="none">
              <x14:cfvo type="num">
                <xm:f>0</xm:f>
              </x14:cfvo>
              <x14:cfvo type="num">
                <xm:f>$G$5</xm:f>
              </x14:cfvo>
              <x14:axisColor rgb="FF000000"/>
            </x14:dataBar>
            <x14:dxf/>
          </x14:cfRule>
          <xm:sqref>H5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GridLines="0" zoomScaleSheetLayoutView="75" workbookViewId="0" topLeftCell="A1">
      <selection activeCell="I7" sqref="I7"/>
    </sheetView>
  </sheetViews>
  <sheetFormatPr defaultColWidth="8.88671875" defaultRowHeight="30" customHeight="1"/>
  <cols>
    <col min="1" max="1" width="6.88671875" style="67" customWidth="1"/>
    <col min="2" max="2" width="16.77734375" style="1" customWidth="1"/>
    <col min="3" max="3" width="16.10546875" style="1" customWidth="1"/>
    <col min="4" max="4" width="24.6640625" style="1" customWidth="1"/>
    <col min="5" max="5" width="14.21484375" style="6" customWidth="1"/>
    <col min="6" max="6" width="13.6640625" style="1" customWidth="1"/>
    <col min="7" max="7" width="14.10546875" style="1" customWidth="1"/>
    <col min="8" max="8" width="2.77734375" style="1" customWidth="1"/>
    <col min="9" max="16384" width="8.88671875" style="1" customWidth="1"/>
  </cols>
  <sheetData>
    <row r="1" spans="1:18" ht="12.75" customHeight="1">
      <c r="A1" s="67" t="s">
        <v>38</v>
      </c>
      <c r="B1" s="146"/>
      <c r="C1" s="142"/>
      <c r="D1" s="143"/>
      <c r="E1" s="144"/>
      <c r="F1" s="145"/>
      <c r="G1" s="147"/>
      <c r="H1" s="18"/>
      <c r="I1"/>
      <c r="J1"/>
      <c r="K1"/>
      <c r="L1"/>
      <c r="M1"/>
      <c r="N1"/>
      <c r="O1"/>
      <c r="P1"/>
      <c r="Q1"/>
      <c r="R1"/>
    </row>
    <row r="2" spans="1:18" ht="85.9" thickBot="1">
      <c r="A2" s="69" t="s">
        <v>42</v>
      </c>
      <c r="B2" s="156" t="str">
        <f>Expenses!B2</f>
        <v>Event Budget for Example BBQ</v>
      </c>
      <c r="C2" s="156"/>
      <c r="D2" s="156"/>
      <c r="E2" s="156"/>
      <c r="F2" s="156"/>
      <c r="G2" s="156"/>
      <c r="H2" s="18"/>
      <c r="I2"/>
      <c r="J2"/>
      <c r="K2"/>
      <c r="L2"/>
      <c r="M2"/>
      <c r="N2"/>
      <c r="O2"/>
      <c r="P2"/>
      <c r="Q2"/>
      <c r="R2"/>
    </row>
    <row r="3" spans="1:18" ht="42" customHeight="1">
      <c r="A3" s="69" t="s">
        <v>43</v>
      </c>
      <c r="C3" s="17"/>
      <c r="D3" s="19"/>
      <c r="E3" s="20"/>
      <c r="F3" s="155" t="s">
        <v>26</v>
      </c>
      <c r="G3" s="155"/>
      <c r="H3" s="18"/>
      <c r="I3"/>
      <c r="J3"/>
      <c r="K3"/>
      <c r="L3"/>
      <c r="M3"/>
      <c r="N3"/>
      <c r="O3"/>
      <c r="P3"/>
      <c r="Q3"/>
      <c r="R3"/>
    </row>
    <row r="4" spans="1:7" s="50" customFormat="1" ht="70.5" customHeight="1" thickBot="1">
      <c r="A4" s="69" t="s">
        <v>44</v>
      </c>
      <c r="B4" s="51"/>
      <c r="C4" s="51"/>
      <c r="D4" s="55"/>
      <c r="E4" s="52"/>
      <c r="F4" s="51" t="s">
        <v>2</v>
      </c>
      <c r="G4" s="51" t="s">
        <v>3</v>
      </c>
    </row>
    <row r="5" spans="1:7" ht="18" customHeight="1">
      <c r="A5" s="69" t="s">
        <v>48</v>
      </c>
      <c r="B5" s="48" t="s">
        <v>28</v>
      </c>
      <c r="C5" s="4"/>
      <c r="D5" s="47"/>
      <c r="E5" s="1"/>
      <c r="F5" s="49">
        <f>SUM(Admissions[[#Totals],[Estimated Total]],ExhibitorsAndvendors[[#Totals],[Estimated Total]],SaleOfItem[[#Totals],[Estimated  Total]])</f>
        <v>525</v>
      </c>
      <c r="G5" s="16">
        <f>SUM(Admissions[[#Totals],[Actual Total]],ExhibitorsAndvendors[[#Totals],[Actual Total]],SaleOfItem[[#Totals],[Actual Total]])</f>
        <v>500.5</v>
      </c>
    </row>
    <row r="6" spans="1:3" s="57" customFormat="1" ht="30" customHeight="1">
      <c r="A6" s="69" t="s">
        <v>45</v>
      </c>
      <c r="B6" s="56" t="s">
        <v>16</v>
      </c>
      <c r="C6" s="57" t="s">
        <v>106</v>
      </c>
    </row>
    <row r="7" spans="1:7" ht="30" customHeight="1">
      <c r="A7" s="69" t="s">
        <v>49</v>
      </c>
      <c r="B7" s="7" t="s">
        <v>2</v>
      </c>
      <c r="C7" s="7" t="s">
        <v>3</v>
      </c>
      <c r="D7" s="79" t="s">
        <v>46</v>
      </c>
      <c r="E7" s="60" t="s">
        <v>107</v>
      </c>
      <c r="F7" s="60" t="s">
        <v>29</v>
      </c>
      <c r="G7" s="61" t="s">
        <v>30</v>
      </c>
    </row>
    <row r="8" spans="2:7" ht="30" customHeight="1">
      <c r="B8" s="34">
        <v>0</v>
      </c>
      <c r="C8" s="34">
        <v>0</v>
      </c>
      <c r="D8" s="35" t="s">
        <v>82</v>
      </c>
      <c r="E8" s="36">
        <v>0</v>
      </c>
      <c r="F8" s="37">
        <v>0</v>
      </c>
      <c r="G8" s="37">
        <v>0</v>
      </c>
    </row>
    <row r="9" spans="2:7" ht="30" customHeight="1">
      <c r="B9">
        <v>0</v>
      </c>
      <c r="C9">
        <v>0</v>
      </c>
      <c r="D9" s="22" t="s">
        <v>108</v>
      </c>
      <c r="E9" s="23">
        <v>0</v>
      </c>
      <c r="F9" s="111">
        <v>0</v>
      </c>
      <c r="G9" s="111">
        <v>0</v>
      </c>
    </row>
    <row r="10" spans="2:7" ht="30" customHeight="1">
      <c r="B10" s="38"/>
      <c r="C10" s="38"/>
      <c r="D10" s="39"/>
      <c r="E10" s="40"/>
      <c r="F10" s="41">
        <v>0</v>
      </c>
      <c r="G10" s="37">
        <f aca="true" t="shared" si="0" ref="G10">C10*E10</f>
        <v>0</v>
      </c>
    </row>
    <row r="11" spans="1:7" s="57" customFormat="1" ht="30" customHeight="1">
      <c r="A11" s="70"/>
      <c r="B11" s="109" t="s">
        <v>31</v>
      </c>
      <c r="C11" s="109"/>
      <c r="D11" s="109"/>
      <c r="E11" s="109"/>
      <c r="F11" s="110">
        <f>SUBTOTAL(109,[Estimated Total])</f>
        <v>0</v>
      </c>
      <c r="G11" s="110">
        <f>SUBTOTAL(109,[Actual Total])</f>
        <v>0</v>
      </c>
    </row>
    <row r="12" spans="1:7" ht="33" customHeight="1">
      <c r="A12" s="69" t="s">
        <v>50</v>
      </c>
      <c r="B12" s="56" t="s">
        <v>22</v>
      </c>
      <c r="C12" s="58"/>
      <c r="D12" s="58"/>
      <c r="E12" s="58"/>
      <c r="F12" s="58"/>
      <c r="G12" s="58"/>
    </row>
    <row r="13" spans="1:7" ht="30" customHeight="1">
      <c r="A13" s="69" t="s">
        <v>51</v>
      </c>
      <c r="B13" s="25" t="s">
        <v>2</v>
      </c>
      <c r="C13" s="25" t="s">
        <v>3</v>
      </c>
      <c r="D13" s="80" t="s">
        <v>46</v>
      </c>
      <c r="E13" s="81" t="s">
        <v>47</v>
      </c>
      <c r="F13" s="64" t="s">
        <v>32</v>
      </c>
      <c r="G13" s="25" t="s">
        <v>30</v>
      </c>
    </row>
    <row r="14" spans="2:7" ht="30" customHeight="1">
      <c r="B14" s="26"/>
      <c r="C14" s="26"/>
      <c r="D14" s="35"/>
      <c r="E14" s="27"/>
      <c r="F14" s="37">
        <f>B14*E14</f>
        <v>0</v>
      </c>
      <c r="G14" s="37">
        <f>C14*E14</f>
        <v>0</v>
      </c>
    </row>
    <row r="15" spans="2:7" ht="30" customHeight="1">
      <c r="B15" s="28"/>
      <c r="C15" s="28"/>
      <c r="D15" s="22"/>
      <c r="E15" s="29"/>
      <c r="F15" s="21">
        <f>B15*E15</f>
        <v>0</v>
      </c>
      <c r="G15" s="21">
        <f>C15*E15</f>
        <v>0</v>
      </c>
    </row>
    <row r="16" spans="1:7" s="57" customFormat="1" ht="30" customHeight="1">
      <c r="A16" s="70"/>
      <c r="B16" s="33"/>
      <c r="C16" s="33"/>
      <c r="D16" s="39"/>
      <c r="E16" s="32"/>
      <c r="F16" s="41">
        <f>B16*E16</f>
        <v>0</v>
      </c>
      <c r="G16" s="41">
        <f>C16*E16</f>
        <v>0</v>
      </c>
    </row>
    <row r="17" spans="2:7" ht="30" customHeight="1">
      <c r="B17" s="62" t="s">
        <v>31</v>
      </c>
      <c r="C17" s="62"/>
      <c r="D17" s="62"/>
      <c r="E17" s="62"/>
      <c r="F17" s="63">
        <f>SUBTOTAL(109,[Estimated Total])</f>
        <v>0</v>
      </c>
      <c r="G17" s="63">
        <f>SUBTOTAL(109,[Actual Total])</f>
        <v>0</v>
      </c>
    </row>
    <row r="18" spans="1:7" ht="33" customHeight="1">
      <c r="A18" s="69" t="s">
        <v>52</v>
      </c>
      <c r="B18" s="56" t="s">
        <v>23</v>
      </c>
      <c r="C18" s="58"/>
      <c r="D18" s="58"/>
      <c r="E18" s="58"/>
      <c r="F18" s="58"/>
      <c r="G18" s="58"/>
    </row>
    <row r="19" spans="1:7" ht="30" customHeight="1">
      <c r="A19" s="67" t="s">
        <v>53</v>
      </c>
      <c r="B19" s="25" t="s">
        <v>2</v>
      </c>
      <c r="C19" s="25" t="s">
        <v>3</v>
      </c>
      <c r="D19" s="80" t="s">
        <v>46</v>
      </c>
      <c r="E19" s="81" t="s">
        <v>47</v>
      </c>
      <c r="F19" s="64" t="s">
        <v>33</v>
      </c>
      <c r="G19" s="65" t="s">
        <v>30</v>
      </c>
    </row>
    <row r="20" spans="2:7" ht="30" customHeight="1">
      <c r="B20" s="129">
        <v>150</v>
      </c>
      <c r="C20" s="129">
        <v>143</v>
      </c>
      <c r="D20" s="128" t="s">
        <v>109</v>
      </c>
      <c r="E20" s="132">
        <v>3.5</v>
      </c>
      <c r="F20" s="37">
        <f>B20*E20</f>
        <v>525</v>
      </c>
      <c r="G20" s="37">
        <f>C20*E20</f>
        <v>500.5</v>
      </c>
    </row>
    <row r="21" spans="2:7" ht="30" customHeight="1">
      <c r="B21" s="130"/>
      <c r="C21" s="130"/>
      <c r="D21" s="24" t="s">
        <v>20</v>
      </c>
      <c r="E21" s="133"/>
      <c r="F21" s="21">
        <f>B21*E21</f>
        <v>0</v>
      </c>
      <c r="G21" s="21">
        <f>C21*E21</f>
        <v>0</v>
      </c>
    </row>
    <row r="22" spans="2:7" ht="30" customHeight="1">
      <c r="B22" s="129"/>
      <c r="C22" s="129"/>
      <c r="D22" s="42" t="s">
        <v>20</v>
      </c>
      <c r="E22" s="132"/>
      <c r="F22" s="37">
        <f>B22*E22</f>
        <v>0</v>
      </c>
      <c r="G22" s="37">
        <f>C22*E22</f>
        <v>0</v>
      </c>
    </row>
    <row r="23" spans="2:7" ht="30" customHeight="1">
      <c r="B23" s="131"/>
      <c r="C23" s="131"/>
      <c r="D23" s="31" t="s">
        <v>20</v>
      </c>
      <c r="E23" s="134"/>
      <c r="F23" s="30">
        <f>B23*E23</f>
        <v>0</v>
      </c>
      <c r="G23" s="30">
        <f>C23*E23</f>
        <v>0</v>
      </c>
    </row>
    <row r="24" spans="2:7" ht="30" customHeight="1">
      <c r="B24" s="62" t="s">
        <v>31</v>
      </c>
      <c r="C24" s="62"/>
      <c r="D24" s="62"/>
      <c r="E24" s="62"/>
      <c r="F24" s="63">
        <f>SUBTOTAL(109,[Estimated  Total])</f>
        <v>525</v>
      </c>
      <c r="G24" s="63">
        <f>SUBTOTAL(109,[Actual Total])</f>
        <v>500.5</v>
      </c>
    </row>
    <row r="25" spans="2:7" ht="30" customHeight="1">
      <c r="B25" s="2"/>
      <c r="C25" s="2"/>
      <c r="D25" s="2"/>
      <c r="E25" s="5"/>
      <c r="F25" s="2"/>
      <c r="G25" s="2"/>
    </row>
  </sheetData>
  <mergeCells count="2">
    <mergeCell ref="F3:G3"/>
    <mergeCell ref="B2:G2"/>
  </mergeCells>
  <conditionalFormatting sqref="G5">
    <cfRule type="dataBar" priority="1">
      <dataBar>
        <cfvo type="num" val="0"/>
        <cfvo type="num" val="$H$5"/>
        <color rgb="FFFFB628"/>
      </dataBar>
      <extLst>
        <ext xmlns:x14="http://schemas.microsoft.com/office/spreadsheetml/2009/9/main" uri="{B025F937-C7B1-47D3-B67F-A62EFF666E3E}">
          <x14:id>{9512565A-077C-4594-AA99-28941B7B8FEF}</x14:id>
        </ext>
      </extLst>
    </cfRule>
  </conditionalFormatting>
  <printOptions/>
  <pageMargins left="1" right="1" top="0.75" bottom="1" header="0.5" footer="0.5"/>
  <pageSetup fitToHeight="1" fitToWidth="1" horizontalDpi="600" verticalDpi="600" orientation="landscape" scale="99" r:id="rId4"/>
  <ignoredErrors>
    <ignoredError sqref="F14:F16 G14:G16 F20:F23 G20:G23" emptyCellReference="1"/>
  </ignoredErrors>
  <tableParts>
    <tablePart r:id="rId3"/>
    <tablePart r:id="rId2"/>
    <tablePart r:id="rId1"/>
  </tableParts>
  <extLst>
    <ext xmlns:x14="http://schemas.microsoft.com/office/spreadsheetml/2009/9/main" uri="{78C0D931-6437-407d-A8EE-F0AAD7539E65}">
      <x14:conditionalFormattings>
        <x14:conditionalFormatting xmlns:xm="http://schemas.microsoft.com/office/excel/2006/main">
          <x14:cfRule type="dataBar" id="{9512565A-077C-4594-AA99-28941B7B8FEF}">
            <x14:dataBar minLength="0" maxLength="100" gradient="0" negativeBarColorSameAsPositive="1" axisPosition="none">
              <x14:cfvo type="num">
                <xm:f>0</xm:f>
              </x14:cfvo>
              <x14:cfvo type="num">
                <xm:f>$H$5</xm:f>
              </x14:cfvo>
              <x14:axisColor rgb="FF000000"/>
            </x14:dataBar>
            <x14:dxf/>
          </x14:cfRule>
          <xm:sqref>G5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showGridLines="0" workbookViewId="0" topLeftCell="A1">
      <selection activeCell="J9" sqref="J9"/>
    </sheetView>
  </sheetViews>
  <sheetFormatPr defaultColWidth="8.88671875" defaultRowHeight="17.25"/>
  <cols>
    <col min="1" max="1" width="6.88671875" style="67" customWidth="1"/>
    <col min="2" max="2" width="53.4453125" style="1" customWidth="1"/>
    <col min="3" max="3" width="23.88671875" style="1" customWidth="1"/>
    <col min="4" max="4" width="18.77734375" style="1" customWidth="1"/>
    <col min="5" max="5" width="2.77734375" style="1" customWidth="1"/>
    <col min="6" max="16384" width="8.88671875" style="1" customWidth="1"/>
  </cols>
  <sheetData>
    <row r="1" spans="1:16" ht="12.75" customHeight="1">
      <c r="A1" s="67" t="s">
        <v>39</v>
      </c>
      <c r="B1" s="149"/>
      <c r="C1" s="150"/>
      <c r="D1" s="151"/>
      <c r="F1" s="18"/>
      <c r="G1"/>
      <c r="H1"/>
      <c r="I1"/>
      <c r="J1"/>
      <c r="K1"/>
      <c r="L1"/>
      <c r="M1"/>
      <c r="N1"/>
      <c r="O1"/>
      <c r="P1"/>
    </row>
    <row r="2" spans="1:16" ht="79.5" thickBot="1">
      <c r="A2" s="67" t="s">
        <v>42</v>
      </c>
      <c r="B2" s="156" t="str">
        <f>Expenses!B2</f>
        <v>Event Budget for Example BBQ</v>
      </c>
      <c r="C2" s="156"/>
      <c r="D2" s="156"/>
      <c r="F2" s="18"/>
      <c r="G2"/>
      <c r="H2"/>
      <c r="I2"/>
      <c r="J2"/>
      <c r="K2"/>
      <c r="L2"/>
      <c r="M2"/>
      <c r="N2"/>
      <c r="O2"/>
      <c r="P2"/>
    </row>
    <row r="3" spans="1:16" ht="42" customHeight="1">
      <c r="A3" s="67" t="s">
        <v>54</v>
      </c>
      <c r="C3" s="155" t="s">
        <v>27</v>
      </c>
      <c r="D3" s="155"/>
      <c r="F3" s="18"/>
      <c r="G3"/>
      <c r="H3"/>
      <c r="I3"/>
      <c r="J3"/>
      <c r="K3"/>
      <c r="L3"/>
      <c r="M3"/>
      <c r="N3"/>
      <c r="O3"/>
      <c r="P3"/>
    </row>
    <row r="4" spans="3:16" ht="51.75" customHeight="1">
      <c r="C4" s="13"/>
      <c r="E4" s="14"/>
      <c r="F4" s="14"/>
      <c r="G4"/>
      <c r="H4"/>
      <c r="I4"/>
      <c r="J4"/>
      <c r="K4"/>
      <c r="L4"/>
      <c r="M4"/>
      <c r="N4"/>
      <c r="O4"/>
      <c r="P4"/>
    </row>
    <row r="5" spans="1:4" ht="18" customHeight="1">
      <c r="A5" s="67" t="s">
        <v>55</v>
      </c>
      <c r="B5" s="79" t="s">
        <v>24</v>
      </c>
      <c r="C5" s="7" t="s">
        <v>2</v>
      </c>
      <c r="D5" s="7" t="s">
        <v>3</v>
      </c>
    </row>
    <row r="6" spans="1:4" ht="18" customHeight="1">
      <c r="A6" s="68"/>
      <c r="B6" s="44" t="s">
        <v>17</v>
      </c>
      <c r="C6" s="43">
        <f>Income!F5</f>
        <v>525</v>
      </c>
      <c r="D6" s="43">
        <f>Income!G5</f>
        <v>500.5</v>
      </c>
    </row>
    <row r="7" spans="2:4" ht="18" customHeight="1">
      <c r="B7" s="45" t="s">
        <v>18</v>
      </c>
      <c r="C7" s="46">
        <f>Expenses!G5</f>
        <v>400</v>
      </c>
      <c r="D7" s="46">
        <f>Expenses!H5</f>
        <v>377</v>
      </c>
    </row>
    <row r="8" spans="2:4" ht="18" customHeight="1">
      <c r="B8" s="59" t="s">
        <v>19</v>
      </c>
      <c r="C8" s="59">
        <f>C6-C7</f>
        <v>125</v>
      </c>
      <c r="D8" s="59">
        <f>D6-D7</f>
        <v>123.5</v>
      </c>
    </row>
    <row r="9" spans="1:5" ht="408.95" customHeight="1">
      <c r="A9" s="67" t="s">
        <v>56</v>
      </c>
      <c r="B9" s="158" t="s">
        <v>40</v>
      </c>
      <c r="C9" s="158"/>
      <c r="D9" s="158"/>
      <c r="E9" s="158"/>
    </row>
    <row r="10" spans="2:4" ht="13.5">
      <c r="B10" s="157"/>
      <c r="C10" s="157"/>
      <c r="D10" s="157"/>
    </row>
    <row r="11" ht="13.5"/>
  </sheetData>
  <mergeCells count="4">
    <mergeCell ref="B2:D2"/>
    <mergeCell ref="C3:D3"/>
    <mergeCell ref="B10:D10"/>
    <mergeCell ref="B9:E9"/>
  </mergeCells>
  <printOptions/>
  <pageMargins left="1" right="0.75" top="0.75" bottom="1" header="0.5" footer="0.5"/>
  <pageSetup fitToHeight="1" fitToWidth="1" horizontalDpi="600" verticalDpi="600" orientation="landscape" scale="52" r:id="rId3"/>
  <drawing r:id="rId2"/>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election activeCell="G5" sqref="G5"/>
    </sheetView>
  </sheetViews>
  <sheetFormatPr defaultColWidth="8.88671875" defaultRowHeight="17.25"/>
  <cols>
    <col min="2" max="2" width="14.3359375" style="0" customWidth="1"/>
    <col min="3" max="3" width="28.10546875" style="0" customWidth="1"/>
    <col min="4" max="4" width="18.88671875" style="0" customWidth="1"/>
    <col min="5" max="5" width="20.77734375" style="0" customWidth="1"/>
    <col min="6" max="6" width="12.6640625" style="0" customWidth="1"/>
    <col min="7" max="7" width="42.5546875" style="0" customWidth="1"/>
  </cols>
  <sheetData>
    <row r="1" spans="1:7" ht="17.25" customHeight="1">
      <c r="A1" s="159" t="s">
        <v>64</v>
      </c>
      <c r="B1" s="160"/>
      <c r="C1" s="160"/>
      <c r="D1" s="160"/>
      <c r="E1" s="160"/>
      <c r="F1" s="160"/>
      <c r="G1" s="161"/>
    </row>
    <row r="2" spans="1:7" ht="17.25" customHeight="1">
      <c r="A2" s="162"/>
      <c r="B2" s="163"/>
      <c r="C2" s="163"/>
      <c r="D2" s="163"/>
      <c r="E2" s="163"/>
      <c r="F2" s="163"/>
      <c r="G2" s="164"/>
    </row>
    <row r="3" spans="1:7" ht="17.25" customHeight="1" thickBot="1">
      <c r="A3" s="165"/>
      <c r="B3" s="166"/>
      <c r="C3" s="166"/>
      <c r="D3" s="166"/>
      <c r="E3" s="166"/>
      <c r="F3" s="166"/>
      <c r="G3" s="167"/>
    </row>
    <row r="4" spans="1:7" s="86" customFormat="1" ht="48" customHeight="1">
      <c r="A4" s="89" t="s">
        <v>65</v>
      </c>
      <c r="B4" s="89" t="s">
        <v>80</v>
      </c>
      <c r="C4" s="89" t="s">
        <v>78</v>
      </c>
      <c r="D4" s="89" t="s">
        <v>67</v>
      </c>
      <c r="E4" s="89" t="s">
        <v>66</v>
      </c>
      <c r="F4" s="89" t="s">
        <v>68</v>
      </c>
      <c r="G4" s="89" t="s">
        <v>79</v>
      </c>
    </row>
    <row r="5" spans="4:6" ht="17.25">
      <c r="D5" s="88"/>
      <c r="F5" s="87"/>
    </row>
    <row r="6" spans="4:6" ht="17.25">
      <c r="D6" s="88"/>
      <c r="F6" s="87"/>
    </row>
    <row r="7" spans="4:6" ht="17.25">
      <c r="D7" s="88"/>
      <c r="F7" s="87"/>
    </row>
    <row r="8" spans="4:6" ht="17.25">
      <c r="D8" s="88"/>
      <c r="F8" s="87"/>
    </row>
    <row r="9" spans="4:6" ht="17.25">
      <c r="D9" s="88"/>
      <c r="F9" s="87"/>
    </row>
    <row r="10" spans="4:6" ht="17.25">
      <c r="D10" s="88"/>
      <c r="F10" s="87"/>
    </row>
    <row r="11" spans="4:6" ht="17.25">
      <c r="D11" s="88"/>
      <c r="F11" s="87"/>
    </row>
    <row r="12" spans="4:6" ht="17.25">
      <c r="D12" s="88"/>
      <c r="F12" s="87"/>
    </row>
    <row r="13" spans="4:6" ht="17.25">
      <c r="D13" s="88"/>
      <c r="F13" s="87"/>
    </row>
    <row r="14" spans="4:6" ht="17.25">
      <c r="D14" s="88"/>
      <c r="F14" s="87"/>
    </row>
    <row r="15" spans="4:6" ht="17.25">
      <c r="D15" s="88"/>
      <c r="F15" s="87"/>
    </row>
    <row r="16" spans="4:6" ht="17.25">
      <c r="D16" s="88"/>
      <c r="F16" s="87"/>
    </row>
    <row r="17" spans="4:6" ht="17.25">
      <c r="D17" s="88"/>
      <c r="F17" s="87"/>
    </row>
    <row r="18" spans="4:6" ht="17.25">
      <c r="D18" s="88"/>
      <c r="F18" s="87"/>
    </row>
    <row r="19" spans="4:6" ht="17.25">
      <c r="D19" s="88"/>
      <c r="F19" s="87"/>
    </row>
    <row r="20" spans="4:6" ht="17.25">
      <c r="D20" s="88"/>
      <c r="F20" s="87"/>
    </row>
    <row r="21" spans="4:6" ht="17.25">
      <c r="D21" s="88"/>
      <c r="F21" s="87"/>
    </row>
    <row r="22" spans="4:6" ht="17.25">
      <c r="D22" s="88"/>
      <c r="F22" s="87"/>
    </row>
    <row r="23" spans="4:6" ht="17.25">
      <c r="D23" s="88"/>
      <c r="F23" s="87"/>
    </row>
    <row r="24" spans="4:6" ht="17.25">
      <c r="D24" s="88"/>
      <c r="F24" s="87"/>
    </row>
    <row r="25" spans="4:6" ht="17.25">
      <c r="D25" s="88"/>
      <c r="F25" s="87"/>
    </row>
    <row r="26" spans="4:6" ht="17.25">
      <c r="D26" s="88"/>
      <c r="F26" s="87"/>
    </row>
    <row r="27" spans="4:6" ht="17.25">
      <c r="D27" s="88"/>
      <c r="F27" s="87"/>
    </row>
    <row r="28" spans="4:6" ht="17.25">
      <c r="D28" s="88"/>
      <c r="F28" s="87"/>
    </row>
    <row r="29" spans="4:6" ht="17.25">
      <c r="D29" s="88"/>
      <c r="F29" s="87"/>
    </row>
    <row r="30" spans="4:6" ht="17.25">
      <c r="D30" s="88"/>
      <c r="F30" s="87"/>
    </row>
    <row r="31" spans="4:6" ht="17.25">
      <c r="D31" s="88"/>
      <c r="F31" s="87"/>
    </row>
    <row r="32" spans="4:6" ht="17.25">
      <c r="D32" s="88"/>
      <c r="F32" s="87"/>
    </row>
    <row r="33" spans="4:6" ht="17.25">
      <c r="D33" s="88"/>
      <c r="F33" s="87"/>
    </row>
    <row r="34" spans="4:6" ht="17.25">
      <c r="D34" s="88"/>
      <c r="F34" s="87"/>
    </row>
    <row r="35" spans="4:6" ht="17.25">
      <c r="D35" s="88"/>
      <c r="F35" s="87"/>
    </row>
    <row r="36" spans="4:6" ht="17.25">
      <c r="D36" s="88"/>
      <c r="F36" s="87"/>
    </row>
    <row r="37" spans="4:6" ht="17.25">
      <c r="D37" s="88"/>
      <c r="F37" s="87"/>
    </row>
    <row r="38" spans="4:6" ht="17.25">
      <c r="D38" s="88"/>
      <c r="F38" s="87"/>
    </row>
    <row r="39" spans="4:6" ht="17.25">
      <c r="D39" s="88"/>
      <c r="F39" s="87"/>
    </row>
    <row r="40" spans="4:6" ht="17.25">
      <c r="D40" s="88"/>
      <c r="F40" s="87"/>
    </row>
    <row r="41" spans="4:6" ht="17.25">
      <c r="D41" s="88"/>
      <c r="F41" s="87"/>
    </row>
    <row r="42" spans="4:6" ht="17.25">
      <c r="D42" s="88"/>
      <c r="F42" s="87"/>
    </row>
    <row r="43" spans="4:6" ht="17.25">
      <c r="D43" s="88"/>
      <c r="F43" s="87"/>
    </row>
    <row r="44" spans="4:6" ht="17.25">
      <c r="D44" s="88"/>
      <c r="F44" s="87"/>
    </row>
    <row r="45" spans="4:6" ht="17.25">
      <c r="D45" s="88"/>
      <c r="F45" s="87"/>
    </row>
    <row r="46" spans="4:6" ht="17.25">
      <c r="D46" s="88"/>
      <c r="F46" s="87"/>
    </row>
    <row r="47" spans="4:6" ht="17.25">
      <c r="D47" s="88"/>
      <c r="F47" s="87"/>
    </row>
    <row r="48" spans="4:6" ht="17.25">
      <c r="D48" s="88"/>
      <c r="F48" s="87"/>
    </row>
    <row r="49" spans="4:6" ht="17.25">
      <c r="D49" s="88"/>
      <c r="F49" s="87"/>
    </row>
    <row r="50" spans="4:6" ht="17.25">
      <c r="D50" s="88"/>
      <c r="F50" s="87"/>
    </row>
    <row r="51" spans="4:6" ht="17.25">
      <c r="D51" s="88"/>
      <c r="F51" s="87"/>
    </row>
    <row r="52" spans="4:6" ht="17.25">
      <c r="D52" s="88"/>
      <c r="F52" s="87"/>
    </row>
    <row r="53" spans="4:6" ht="17.25">
      <c r="D53" s="88"/>
      <c r="F53" s="87"/>
    </row>
    <row r="54" spans="4:6" ht="17.25">
      <c r="D54" s="88"/>
      <c r="F54" s="87"/>
    </row>
    <row r="55" spans="4:6" ht="17.25">
      <c r="D55" s="88"/>
      <c r="F55" s="87"/>
    </row>
    <row r="56" spans="4:6" ht="17.25">
      <c r="D56" s="88"/>
      <c r="F56" s="87"/>
    </row>
    <row r="57" ht="17.25">
      <c r="D57" s="88"/>
    </row>
    <row r="58" ht="17.25">
      <c r="D58" s="88"/>
    </row>
    <row r="59" ht="17.25">
      <c r="D59" s="88"/>
    </row>
    <row r="60" ht="17.25">
      <c r="D60" s="88"/>
    </row>
    <row r="61" ht="17.25">
      <c r="D61" s="88"/>
    </row>
    <row r="62" ht="17.25">
      <c r="D62" s="88"/>
    </row>
    <row r="63" ht="17.25">
      <c r="D63" s="88"/>
    </row>
    <row r="64" ht="17.25">
      <c r="D64" s="88"/>
    </row>
    <row r="65" ht="17.25">
      <c r="D65" s="88"/>
    </row>
    <row r="66" ht="17.25">
      <c r="D66" s="88"/>
    </row>
    <row r="67" ht="17.25">
      <c r="D67" s="88"/>
    </row>
    <row r="68" ht="17.25">
      <c r="D68" s="88"/>
    </row>
    <row r="69" ht="17.25">
      <c r="D69" s="88"/>
    </row>
    <row r="70" ht="17.25">
      <c r="D70" s="88"/>
    </row>
    <row r="71" ht="17.25">
      <c r="D71" s="88"/>
    </row>
    <row r="72" ht="17.25">
      <c r="D72" s="88"/>
    </row>
    <row r="73" ht="17.25">
      <c r="D73" s="88"/>
    </row>
    <row r="74" ht="17.25">
      <c r="D74" s="88"/>
    </row>
    <row r="75" ht="17.25">
      <c r="D75" s="88"/>
    </row>
    <row r="76" ht="17.25">
      <c r="D76" s="88"/>
    </row>
    <row r="77" ht="17.25">
      <c r="D77" s="88"/>
    </row>
    <row r="78" ht="17.25">
      <c r="D78" s="88"/>
    </row>
    <row r="79" ht="17.25">
      <c r="D79" s="88"/>
    </row>
    <row r="80" ht="17.25">
      <c r="D80" s="88"/>
    </row>
    <row r="81" ht="17.25">
      <c r="D81" s="88"/>
    </row>
    <row r="82" ht="17.25">
      <c r="D82" s="88"/>
    </row>
    <row r="83" ht="17.25">
      <c r="D83" s="88"/>
    </row>
    <row r="84" ht="17.25">
      <c r="D84" s="88"/>
    </row>
    <row r="85" ht="17.25">
      <c r="D85" s="88"/>
    </row>
  </sheetData>
  <mergeCells count="1">
    <mergeCell ref="A1:G3"/>
  </mergeCells>
  <printOptions gridLines="1"/>
  <pageMargins left="0.25" right="0.25"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workbookViewId="0" topLeftCell="A1">
      <selection activeCell="J16" sqref="J16"/>
    </sheetView>
  </sheetViews>
  <sheetFormatPr defaultColWidth="8.88671875" defaultRowHeight="17.25"/>
  <cols>
    <col min="2" max="2" width="20.4453125" style="0" bestFit="1" customWidth="1"/>
    <col min="3" max="3" width="8.5546875" style="0" customWidth="1"/>
    <col min="4" max="4" width="12.99609375" style="0" customWidth="1"/>
    <col min="5" max="5" width="15.10546875" style="0" customWidth="1"/>
  </cols>
  <sheetData>
    <row r="2" spans="2:3" ht="24.4" customHeight="1">
      <c r="B2" s="169" t="s">
        <v>166</v>
      </c>
      <c r="C2" s="169"/>
    </row>
    <row r="3" spans="2:5" ht="17.25">
      <c r="B3" s="113" t="s">
        <v>110</v>
      </c>
      <c r="C3" s="114" t="s">
        <v>86</v>
      </c>
      <c r="D3" s="115" t="s">
        <v>87</v>
      </c>
      <c r="E3" s="113" t="s">
        <v>88</v>
      </c>
    </row>
    <row r="4" spans="2:5" ht="17.25">
      <c r="B4" s="116" t="s">
        <v>89</v>
      </c>
      <c r="C4" s="117">
        <v>120</v>
      </c>
      <c r="D4" s="118">
        <v>0.85</v>
      </c>
      <c r="E4" s="119">
        <f aca="true" t="shared" si="0" ref="E4:E19">C4*D4</f>
        <v>102</v>
      </c>
    </row>
    <row r="5" spans="2:5" ht="17.25">
      <c r="B5" s="116" t="s">
        <v>90</v>
      </c>
      <c r="C5" s="117">
        <v>0</v>
      </c>
      <c r="D5" s="118">
        <v>1.35</v>
      </c>
      <c r="E5" s="119">
        <f>SUM(C5*D5)</f>
        <v>0</v>
      </c>
    </row>
    <row r="6" spans="2:5" ht="17.25">
      <c r="B6" s="116" t="s">
        <v>96</v>
      </c>
      <c r="C6" s="127">
        <v>0</v>
      </c>
      <c r="D6" s="118">
        <v>1.4</v>
      </c>
      <c r="E6" s="119">
        <f>SUM(C6*D6)</f>
        <v>0</v>
      </c>
    </row>
    <row r="7" spans="2:5" ht="17.25">
      <c r="B7" s="116" t="s">
        <v>91</v>
      </c>
      <c r="C7" s="127">
        <v>120</v>
      </c>
      <c r="D7" s="118">
        <v>0.8</v>
      </c>
      <c r="E7" s="119">
        <f t="shared" si="0"/>
        <v>96</v>
      </c>
    </row>
    <row r="8" spans="2:5" ht="17.25">
      <c r="B8" s="116" t="s">
        <v>97</v>
      </c>
      <c r="C8" s="127">
        <v>30</v>
      </c>
      <c r="D8" s="120">
        <v>2.8</v>
      </c>
      <c r="E8" s="119">
        <f>C8*D8</f>
        <v>84</v>
      </c>
    </row>
    <row r="9" spans="2:5" ht="17.25">
      <c r="B9" s="116" t="s">
        <v>98</v>
      </c>
      <c r="C9" s="127">
        <v>30</v>
      </c>
      <c r="D9" s="118">
        <v>0.8</v>
      </c>
      <c r="E9" s="119">
        <f>SUM(C9*D9)</f>
        <v>24</v>
      </c>
    </row>
    <row r="10" spans="2:5" ht="17.25">
      <c r="B10" s="116" t="s">
        <v>99</v>
      </c>
      <c r="C10" s="127">
        <v>0</v>
      </c>
      <c r="D10" s="118">
        <v>3</v>
      </c>
      <c r="E10" s="119">
        <f>SUM(C10*D10)</f>
        <v>0</v>
      </c>
    </row>
    <row r="11" spans="2:5" ht="17.25">
      <c r="B11" s="116" t="s">
        <v>100</v>
      </c>
      <c r="C11" s="127">
        <v>2</v>
      </c>
      <c r="D11" s="118">
        <v>4</v>
      </c>
      <c r="E11" s="119">
        <f t="shared" si="0"/>
        <v>8</v>
      </c>
    </row>
    <row r="12" spans="2:5" ht="17.25">
      <c r="B12" s="116" t="s">
        <v>92</v>
      </c>
      <c r="C12" s="127">
        <v>2</v>
      </c>
      <c r="D12" s="118">
        <v>4</v>
      </c>
      <c r="E12" s="119">
        <f t="shared" si="0"/>
        <v>8</v>
      </c>
    </row>
    <row r="13" spans="2:5" ht="17.25">
      <c r="B13" s="116" t="s">
        <v>93</v>
      </c>
      <c r="C13" s="127">
        <v>2</v>
      </c>
      <c r="D13" s="118">
        <v>2.5</v>
      </c>
      <c r="E13" s="119">
        <f t="shared" si="0"/>
        <v>5</v>
      </c>
    </row>
    <row r="14" spans="2:5" ht="17.25">
      <c r="B14" s="116" t="s">
        <v>101</v>
      </c>
      <c r="C14" s="127">
        <v>4</v>
      </c>
      <c r="D14" s="118">
        <v>8</v>
      </c>
      <c r="E14" s="119">
        <f t="shared" si="0"/>
        <v>32</v>
      </c>
    </row>
    <row r="15" spans="2:5" ht="17.25">
      <c r="B15" s="170" t="s">
        <v>102</v>
      </c>
      <c r="C15" s="127">
        <v>0</v>
      </c>
      <c r="D15" s="120">
        <v>0</v>
      </c>
      <c r="E15" s="119">
        <f>SUM(C15*D15)</f>
        <v>0</v>
      </c>
    </row>
    <row r="16" spans="2:5" ht="17.25">
      <c r="B16" s="170" t="s">
        <v>103</v>
      </c>
      <c r="C16" s="127">
        <v>0</v>
      </c>
      <c r="D16" s="120">
        <v>0</v>
      </c>
      <c r="E16" s="119">
        <f>SUM(C16*D16)</f>
        <v>0</v>
      </c>
    </row>
    <row r="17" spans="2:5" ht="17.25">
      <c r="B17" s="116" t="s">
        <v>94</v>
      </c>
      <c r="C17" s="127">
        <v>4</v>
      </c>
      <c r="D17" s="118">
        <v>4.5</v>
      </c>
      <c r="E17" s="119">
        <f t="shared" si="0"/>
        <v>18</v>
      </c>
    </row>
    <row r="18" spans="2:5" ht="17.25">
      <c r="B18" s="116" t="s">
        <v>104</v>
      </c>
      <c r="C18" s="127">
        <v>0</v>
      </c>
      <c r="D18" s="118">
        <v>7.65</v>
      </c>
      <c r="E18" s="119">
        <f t="shared" si="0"/>
        <v>0</v>
      </c>
    </row>
    <row r="19" spans="2:5" ht="17.25">
      <c r="B19" s="116" t="s">
        <v>95</v>
      </c>
      <c r="C19" s="127">
        <v>0</v>
      </c>
      <c r="D19" s="118">
        <v>1</v>
      </c>
      <c r="E19" s="119">
        <f t="shared" si="0"/>
        <v>0</v>
      </c>
    </row>
    <row r="20" spans="2:5" ht="15.75" thickBot="1">
      <c r="B20" s="121" t="s">
        <v>105</v>
      </c>
      <c r="C20" s="122">
        <v>0</v>
      </c>
      <c r="D20" s="118">
        <v>41.5</v>
      </c>
      <c r="E20" s="123">
        <f>SUM(C20*D20)</f>
        <v>0</v>
      </c>
    </row>
    <row r="21" spans="2:5" ht="15.75" thickBot="1">
      <c r="B21" s="124" t="s">
        <v>24</v>
      </c>
      <c r="C21" s="125"/>
      <c r="D21" s="125"/>
      <c r="E21" s="126">
        <f>SUM(E4:E20)</f>
        <v>377</v>
      </c>
    </row>
    <row r="24" spans="2:5" ht="44.65" customHeight="1">
      <c r="B24" s="168" t="s">
        <v>164</v>
      </c>
      <c r="C24" s="168"/>
      <c r="D24" s="168"/>
      <c r="E24" s="168"/>
    </row>
    <row r="25" spans="2:5" ht="99.75" customHeight="1">
      <c r="B25" s="168" t="s">
        <v>165</v>
      </c>
      <c r="C25" s="168"/>
      <c r="D25" s="168"/>
      <c r="E25" s="168"/>
    </row>
  </sheetData>
  <mergeCells count="3">
    <mergeCell ref="B24:E24"/>
    <mergeCell ref="B25:E25"/>
    <mergeCell ref="B2:C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43"/>
  <sheetViews>
    <sheetView workbookViewId="0" topLeftCell="A7">
      <selection activeCell="F16" sqref="F16"/>
    </sheetView>
  </sheetViews>
  <sheetFormatPr defaultColWidth="8.88671875" defaultRowHeight="17.25"/>
  <cols>
    <col min="3" max="3" width="97.4453125" style="0" customWidth="1"/>
    <col min="4" max="4" width="17.21484375" style="0" customWidth="1"/>
    <col min="5" max="5" width="19.99609375" style="0" customWidth="1"/>
    <col min="6" max="6" width="20.5546875" style="0" customWidth="1"/>
  </cols>
  <sheetData>
    <row r="2" ht="17.25">
      <c r="C2" s="141" t="s">
        <v>112</v>
      </c>
    </row>
    <row r="3" ht="17.25">
      <c r="C3" s="139" t="s">
        <v>113</v>
      </c>
    </row>
    <row r="4" ht="77.65" customHeight="1">
      <c r="C4" s="140" t="s">
        <v>148</v>
      </c>
    </row>
    <row r="5" ht="17.25">
      <c r="C5" s="139" t="s">
        <v>114</v>
      </c>
    </row>
    <row r="6" ht="49.15" customHeight="1">
      <c r="C6" s="140" t="s">
        <v>149</v>
      </c>
    </row>
    <row r="7" ht="17.25">
      <c r="C7" s="139" t="s">
        <v>115</v>
      </c>
    </row>
    <row r="8" ht="74.65" customHeight="1">
      <c r="C8" s="140" t="s">
        <v>177</v>
      </c>
    </row>
    <row r="9" ht="17.25">
      <c r="C9" s="139" t="s">
        <v>116</v>
      </c>
    </row>
    <row r="10" ht="42" customHeight="1">
      <c r="C10" s="140" t="s">
        <v>150</v>
      </c>
    </row>
    <row r="12" ht="17.25">
      <c r="C12" s="136" t="s">
        <v>147</v>
      </c>
    </row>
    <row r="13" ht="61.5">
      <c r="C13" t="s">
        <v>151</v>
      </c>
    </row>
    <row r="15" ht="17.25">
      <c r="C15" s="136" t="s">
        <v>176</v>
      </c>
    </row>
    <row r="16" ht="30.75">
      <c r="C16" t="s">
        <v>175</v>
      </c>
    </row>
    <row r="21" ht="17.25">
      <c r="C21" s="141" t="s">
        <v>162</v>
      </c>
    </row>
    <row r="22" spans="3:5" ht="17.25">
      <c r="C22" t="s">
        <v>117</v>
      </c>
      <c r="D22" s="138" t="s">
        <v>152</v>
      </c>
      <c r="E22" s="137" t="s">
        <v>122</v>
      </c>
    </row>
    <row r="23" spans="3:5" ht="17.25">
      <c r="C23" t="s">
        <v>118</v>
      </c>
      <c r="D23" s="138" t="s">
        <v>134</v>
      </c>
      <c r="E23" t="s">
        <v>122</v>
      </c>
    </row>
    <row r="24" spans="3:6" ht="30.75">
      <c r="C24" t="s">
        <v>119</v>
      </c>
      <c r="D24" s="138" t="s">
        <v>163</v>
      </c>
      <c r="E24" t="s">
        <v>129</v>
      </c>
      <c r="F24" s="137" t="s">
        <v>178</v>
      </c>
    </row>
    <row r="25" spans="3:5" ht="17.25">
      <c r="C25" t="s">
        <v>120</v>
      </c>
      <c r="D25" t="s">
        <v>133</v>
      </c>
      <c r="E25" t="s">
        <v>121</v>
      </c>
    </row>
    <row r="26" spans="3:6" ht="17.25">
      <c r="C26" t="s">
        <v>123</v>
      </c>
      <c r="D26" t="s">
        <v>135</v>
      </c>
      <c r="E26" s="137" t="s">
        <v>127</v>
      </c>
      <c r="F26" s="137" t="s">
        <v>130</v>
      </c>
    </row>
    <row r="27" spans="3:5" ht="17.25">
      <c r="C27" t="s">
        <v>124</v>
      </c>
      <c r="D27" s="138" t="s">
        <v>136</v>
      </c>
      <c r="E27" s="137" t="s">
        <v>126</v>
      </c>
    </row>
    <row r="28" spans="3:5" ht="17.25">
      <c r="C28" t="s">
        <v>125</v>
      </c>
      <c r="D28" t="s">
        <v>131</v>
      </c>
      <c r="E28" s="137" t="s">
        <v>127</v>
      </c>
    </row>
    <row r="29" spans="3:5" ht="17.25">
      <c r="C29" t="s">
        <v>128</v>
      </c>
      <c r="D29" t="s">
        <v>132</v>
      </c>
      <c r="E29" t="s">
        <v>127</v>
      </c>
    </row>
    <row r="30" spans="3:6" ht="17.25">
      <c r="C30" t="s">
        <v>137</v>
      </c>
      <c r="D30" s="138" t="s">
        <v>144</v>
      </c>
      <c r="E30" t="s">
        <v>138</v>
      </c>
      <c r="F30" t="s">
        <v>143</v>
      </c>
    </row>
    <row r="31" spans="3:5" ht="17.25">
      <c r="C31" t="s">
        <v>142</v>
      </c>
      <c r="D31" s="138" t="s">
        <v>145</v>
      </c>
      <c r="E31" s="137" t="s">
        <v>143</v>
      </c>
    </row>
    <row r="32" spans="3:5" ht="17.25">
      <c r="C32" t="s">
        <v>139</v>
      </c>
      <c r="D32" s="138" t="s">
        <v>146</v>
      </c>
      <c r="E32" s="137" t="s">
        <v>140</v>
      </c>
    </row>
    <row r="33" spans="3:4" ht="17.25">
      <c r="C33" t="s">
        <v>141</v>
      </c>
      <c r="D33" s="138">
        <v>250</v>
      </c>
    </row>
    <row r="35" ht="17.25">
      <c r="C35" s="141" t="s">
        <v>159</v>
      </c>
    </row>
    <row r="36" ht="17.25">
      <c r="C36" t="s">
        <v>153</v>
      </c>
    </row>
    <row r="37" ht="17.25">
      <c r="C37" t="s">
        <v>154</v>
      </c>
    </row>
    <row r="38" ht="17.25">
      <c r="C38" t="s">
        <v>155</v>
      </c>
    </row>
    <row r="39" ht="17.25">
      <c r="C39" t="s">
        <v>156</v>
      </c>
    </row>
    <row r="40" ht="17.25">
      <c r="C40" t="s">
        <v>157</v>
      </c>
    </row>
    <row r="41" ht="17.25">
      <c r="C41" t="s">
        <v>158</v>
      </c>
    </row>
    <row r="42" ht="17.25">
      <c r="C42" t="s">
        <v>160</v>
      </c>
    </row>
    <row r="43" ht="17.25">
      <c r="C43" t="s">
        <v>161</v>
      </c>
    </row>
  </sheetData>
  <hyperlinks>
    <hyperlink ref="E28" r:id="rId1" display="https://www.vistaprint.com.au/signs-posters/banners/vinyl-banners"/>
    <hyperlink ref="E22" r:id="rId2" display="https://www.wangaratrophies.com.au/products/"/>
    <hyperlink ref="E26" r:id="rId3" display="https://www.vistaprint.com.au/labels-stickers/stickers"/>
    <hyperlink ref="F26" r:id="rId4" display="https://istick.com.au/"/>
    <hyperlink ref="E27" r:id="rId5" display="https://www.officeworks.com.au/print-copy/p/pull-up-banners-pcbspbcp"/>
    <hyperlink ref="E31" r:id="rId6" display="https://www.vividads.com.au/collections/best-seller/products/teardrop-banners-flags"/>
    <hyperlink ref="E32" r:id="rId7" display="https://chromaphotobooth.com.au/"/>
  </hyperlinks>
  <printOptions/>
  <pageMargins left="0.7" right="0.7" top="0.75" bottom="0.75" header="0.3" footer="0.3"/>
  <pageSetup horizontalDpi="600" verticalDpi="600" orientation="portrait" paperSize="9" r:id="rId8"/>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C658F2FD75A1478C1875D5E5AC23D3" ma:contentTypeVersion="13" ma:contentTypeDescription="Create a new document." ma:contentTypeScope="" ma:versionID="d94be9d3c8a1bc51211cf9372fda4bbd">
  <xsd:schema xmlns:xsd="http://www.w3.org/2001/XMLSchema" xmlns:xs="http://www.w3.org/2001/XMLSchema" xmlns:p="http://schemas.microsoft.com/office/2006/metadata/properties" xmlns:ns2="f73db901-ad41-49b7-80eb-56c38c7161df" xmlns:ns3="8fa3d447-1b4f-4aee-aa6f-0957ea5f4eba" targetNamespace="http://schemas.microsoft.com/office/2006/metadata/properties" ma:root="true" ma:fieldsID="d10fafca1cc0be5ed8d59af0424a0796" ns2:_="" ns3:_="">
    <xsd:import namespace="f73db901-ad41-49b7-80eb-56c38c7161df"/>
    <xsd:import namespace="8fa3d447-1b4f-4aee-aa6f-0957ea5f4e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db901-ad41-49b7-80eb-56c38c7161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a3d447-1b4f-4aee-aa6f-0957ea5f4e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1CBEB8-A16F-4308-8EEF-C6F0D272AAFE}">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f73db901-ad41-49b7-80eb-56c38c7161df"/>
    <ds:schemaRef ds:uri="http://schemas.microsoft.com/office/infopath/2007/PartnerControls"/>
    <ds:schemaRef ds:uri="8fa3d447-1b4f-4aee-aa6f-0957ea5f4eba"/>
    <ds:schemaRef ds:uri="http://www.w3.org/XML/1998/namespace"/>
  </ds:schemaRefs>
</ds:datastoreItem>
</file>

<file path=customXml/itemProps2.xml><?xml version="1.0" encoding="utf-8"?>
<ds:datastoreItem xmlns:ds="http://schemas.openxmlformats.org/officeDocument/2006/customXml" ds:itemID="{B82F0A0D-CB12-449D-BBBE-30086A023614}">
  <ds:schemaRefs>
    <ds:schemaRef ds:uri="http://schemas.microsoft.com/sharepoint/v3/contenttype/forms"/>
  </ds:schemaRefs>
</ds:datastoreItem>
</file>

<file path=customXml/itemProps3.xml><?xml version="1.0" encoding="utf-8"?>
<ds:datastoreItem xmlns:ds="http://schemas.openxmlformats.org/officeDocument/2006/customXml" ds:itemID="{1DB1E02D-DDBC-4539-8945-FFB2D3D20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db901-ad41-49b7-80eb-56c38c7161df"/>
    <ds:schemaRef ds:uri="8fa3d447-1b4f-4aee-aa6f-0957ea5f4e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Out</dc:creator>
  <cp:keywords/>
  <dc:description/>
  <cp:lastModifiedBy>Lauren Reed</cp:lastModifiedBy>
  <dcterms:created xsi:type="dcterms:W3CDTF">2018-05-30T10:51:37Z</dcterms:created>
  <dcterms:modified xsi:type="dcterms:W3CDTF">2021-07-14T03:20:30Z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2018-05-30T10:51:41.0598316Z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0x010100EDC658F2FD75A1478C1875D5E5AC23D3</vt:lpwstr>
  </property>
</Properties>
</file>